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Výdavky bežné" sheetId="1" r:id="rId1"/>
    <sheet name="Finančné operácie" sheetId="2" r:id="rId2"/>
    <sheet name="Výdavky kapitálové" sheetId="3" r:id="rId3"/>
    <sheet name="Príjmy bežné a FO" sheetId="4" r:id="rId4"/>
    <sheet name="Sumár" sheetId="5" r:id="rId5"/>
  </sheets>
  <definedNames>
    <definedName name="_xlnm.Print_Area" localSheetId="0">'Výdavky bežné'!$A$1:$G$236</definedName>
  </definedNames>
  <calcPr fullCalcOnLoad="1"/>
</workbook>
</file>

<file path=xl/sharedStrings.xml><?xml version="1.0" encoding="utf-8"?>
<sst xmlns="http://schemas.openxmlformats.org/spreadsheetml/2006/main" count="836" uniqueCount="371">
  <si>
    <t>Názov</t>
  </si>
  <si>
    <t xml:space="preserve">Výnos dane z príjmov FO </t>
  </si>
  <si>
    <t>Daň z nehnuteľnosti</t>
  </si>
  <si>
    <t>Daň za psa</t>
  </si>
  <si>
    <t>Daň za TKO</t>
  </si>
  <si>
    <t>Nájom byt OcU</t>
  </si>
  <si>
    <t>Elektr. 8bj</t>
  </si>
  <si>
    <t>Voda 8bj</t>
  </si>
  <si>
    <t>Voda lazy</t>
  </si>
  <si>
    <t>Poplatky za pobyt MS</t>
  </si>
  <si>
    <t>Poplatky za stravu MS</t>
  </si>
  <si>
    <t>Príjmy celkom</t>
  </si>
  <si>
    <t>Tarifný plat, odmeny, premie</t>
  </si>
  <si>
    <t>Nemocenské poistenie</t>
  </si>
  <si>
    <t>Starobné poistenie</t>
  </si>
  <si>
    <t>Úrazové poistenie</t>
  </si>
  <si>
    <t>Invalidné poistenie</t>
  </si>
  <si>
    <t>Poistenie v nezamestnanosti</t>
  </si>
  <si>
    <t>Poist. do rezervného fondu</t>
  </si>
  <si>
    <t>Energia</t>
  </si>
  <si>
    <t>Vodné, stočné</t>
  </si>
  <si>
    <t>Poštové a telekom. služby</t>
  </si>
  <si>
    <t>Interierové vybavenie</t>
  </si>
  <si>
    <t>Reprezentačné</t>
  </si>
  <si>
    <t>Školenie</t>
  </si>
  <si>
    <t xml:space="preserve">Propagacia, reklama, inzercia </t>
  </si>
  <si>
    <t>Kolkové známky</t>
  </si>
  <si>
    <t>Odmeny poslancom</t>
  </si>
  <si>
    <t>Členské príspevky</t>
  </si>
  <si>
    <t>SPOLU</t>
  </si>
  <si>
    <t>Poistenie AVIA</t>
  </si>
  <si>
    <t>Pohárová súťaž</t>
  </si>
  <si>
    <t>Náradie</t>
  </si>
  <si>
    <t>Údržba vodovodov lazy</t>
  </si>
  <si>
    <t>Údržba miestneho rozhlasu</t>
  </si>
  <si>
    <t>Údržba verejného osvetlenie</t>
  </si>
  <si>
    <t>Servis ČOV</t>
  </si>
  <si>
    <t>Všeobecný materiál</t>
  </si>
  <si>
    <t>Knihy do knižnice</t>
  </si>
  <si>
    <t>Údržba KD</t>
  </si>
  <si>
    <t>Odmena MLK</t>
  </si>
  <si>
    <t>Elektrina dom smutku</t>
  </si>
  <si>
    <t>Voda dom smútku</t>
  </si>
  <si>
    <t>Kvety pohreb</t>
  </si>
  <si>
    <t>Údržba dom smútku</t>
  </si>
  <si>
    <t>Nákup kuka nádob</t>
  </si>
  <si>
    <t>Vývoz TKO- občania</t>
  </si>
  <si>
    <t>Uloženie TKO- občania</t>
  </si>
  <si>
    <t>Telefón</t>
  </si>
  <si>
    <t>Knihy, časopisy, noviny,..</t>
  </si>
  <si>
    <t>Potraviny MS, faktúry</t>
  </si>
  <si>
    <t>Uhlie, drevo</t>
  </si>
  <si>
    <t>Udržba MS</t>
  </si>
  <si>
    <t>Školenie, kurzy,..</t>
  </si>
  <si>
    <t>Lekárske prehliadky</t>
  </si>
  <si>
    <t>Palivo</t>
  </si>
  <si>
    <t>Projekt kompostovisko</t>
  </si>
  <si>
    <t>Nájom Hanes</t>
  </si>
  <si>
    <t>Príjmy z prenajatých priestorov, budov</t>
  </si>
  <si>
    <t>Zdravotné poistenie VZP</t>
  </si>
  <si>
    <t>Zdravotné poistenie - ostatné ZP</t>
  </si>
  <si>
    <t>Pracovné odevy, obuv a pracovné pomôcky</t>
  </si>
  <si>
    <t>predtým kvety do obci</t>
  </si>
  <si>
    <t xml:space="preserve">Verejná zeleň </t>
  </si>
  <si>
    <t>Elektrina 8bj</t>
  </si>
  <si>
    <t xml:space="preserve">Všeobec. material </t>
  </si>
  <si>
    <t>Potraviny klub dôchodcov, zastupiteľstvo</t>
  </si>
  <si>
    <t xml:space="preserve">Potraviny kul. akcie, hokej, futbal, jubilanti, MDD ... </t>
  </si>
  <si>
    <t>Cestovné náhrady</t>
  </si>
  <si>
    <t>POZNÁMKY</t>
  </si>
  <si>
    <t>Kapitálové výdavky</t>
  </si>
  <si>
    <t>Rozpočet sumarizácia</t>
  </si>
  <si>
    <t>Výsledok hospodárenia</t>
  </si>
  <si>
    <t>VÝDAVKY/bežné</t>
  </si>
  <si>
    <t>VÝDAVKY/kapitálové</t>
  </si>
  <si>
    <t>PRÍJMY/bežný rozpočet obce</t>
  </si>
  <si>
    <t>Finančné operácie</t>
  </si>
  <si>
    <t xml:space="preserve">Rozpočet 2013       </t>
  </si>
  <si>
    <t xml:space="preserve">Rozpočet 2014      </t>
  </si>
  <si>
    <t xml:space="preserve">Rozpočet 2014       </t>
  </si>
  <si>
    <t xml:space="preserve">Rozpočet 2015                </t>
  </si>
  <si>
    <t xml:space="preserve">Rozpočet 2015      </t>
  </si>
  <si>
    <t xml:space="preserve">Rozpočet 2014        </t>
  </si>
  <si>
    <t xml:space="preserve">Rozpočet 2015       </t>
  </si>
  <si>
    <t xml:space="preserve">Rozpočet 2014     </t>
  </si>
  <si>
    <t xml:space="preserve">Rozpočet 2014         </t>
  </si>
  <si>
    <t xml:space="preserve">Rozpočet 2013     </t>
  </si>
  <si>
    <t xml:space="preserve">Rozpočet 2015            </t>
  </si>
  <si>
    <t xml:space="preserve"> Rozpočet 2015            </t>
  </si>
  <si>
    <t xml:space="preserve">Rozpočet 2015     </t>
  </si>
  <si>
    <t xml:space="preserve">Rozpočet 2013 </t>
  </si>
  <si>
    <t xml:space="preserve">Rozpočet 2014 </t>
  </si>
  <si>
    <t xml:space="preserve">Rozpočet 2015 </t>
  </si>
  <si>
    <t xml:space="preserve">Skutočnosť k 30.11.2012 </t>
  </si>
  <si>
    <t>úver ŠFRB 8Bj</t>
  </si>
  <si>
    <t>úver Municipiál 2006</t>
  </si>
  <si>
    <t xml:space="preserve">      </t>
  </si>
  <si>
    <t>Všeobecný materiál kult. a šport. Podujatia</t>
  </si>
  <si>
    <t>Energia klub. mladeže, klub.dôchodcov.</t>
  </si>
  <si>
    <t>Dary pri podujatiach, jubilanti, MDD, deň matiek ...</t>
  </si>
  <si>
    <t>Poplatok za kult. akcie</t>
  </si>
  <si>
    <t>Kategória</t>
  </si>
  <si>
    <t>Položka</t>
  </si>
  <si>
    <t>Podpoložka</t>
  </si>
  <si>
    <t>003</t>
  </si>
  <si>
    <t>121</t>
  </si>
  <si>
    <t>001</t>
  </si>
  <si>
    <t>Daň z pozemkov (FO, PO)</t>
  </si>
  <si>
    <t>002</t>
  </si>
  <si>
    <t>Daň zo stavieb (FO, PO)</t>
  </si>
  <si>
    <t>Daň z bytov (FO, PO)</t>
  </si>
  <si>
    <t>133</t>
  </si>
  <si>
    <t>012</t>
  </si>
  <si>
    <t>Za užívanie verejného priestranstva</t>
  </si>
  <si>
    <t>013</t>
  </si>
  <si>
    <t>200</t>
  </si>
  <si>
    <t>Daňové príjmy</t>
  </si>
  <si>
    <t>Nedaňové príjmy</t>
  </si>
  <si>
    <t>212</t>
  </si>
  <si>
    <t xml:space="preserve">Príjmy z prenajatých pozemkov </t>
  </si>
  <si>
    <t>RD Bzovík, atď</t>
  </si>
  <si>
    <t>Nájom Špureková</t>
  </si>
  <si>
    <t>004</t>
  </si>
  <si>
    <t>Príjmy z prenajatých strojov, prístrojov atď</t>
  </si>
  <si>
    <t>miešačka, rebrík, náradie</t>
  </si>
  <si>
    <t>210</t>
  </si>
  <si>
    <t>Prijmy z podnikania a vlastníctva majetku</t>
  </si>
  <si>
    <t>220</t>
  </si>
  <si>
    <t>Administratívne poplatky a iné popl. a platby</t>
  </si>
  <si>
    <t>221</t>
  </si>
  <si>
    <t>Vydanie potvrdenia, stanoviska atď</t>
  </si>
  <si>
    <t>Cintorínske poplatky</t>
  </si>
  <si>
    <t>hrobové miesta</t>
  </si>
  <si>
    <t>223</t>
  </si>
  <si>
    <t>Popl. a platby z nepriemyselného a náhodného predaja tovarov a služieb</t>
  </si>
  <si>
    <t>trvalé pobyty atď. čo vydáva len obecný úrad</t>
  </si>
  <si>
    <t>Kopírovanie, faxovanie, skenovanie</t>
  </si>
  <si>
    <t>Recyklačný fond</t>
  </si>
  <si>
    <t>Voda Majer</t>
  </si>
  <si>
    <t>aj dom smútku, sála</t>
  </si>
  <si>
    <t xml:space="preserve">Fond opráv 8 b.j. </t>
  </si>
  <si>
    <t>240</t>
  </si>
  <si>
    <t>Úroky z tuzemských úverov, pôžičiek, návratných finančných výpomocí, vkladov a ážio</t>
  </si>
  <si>
    <t>Úroky z vkladov</t>
  </si>
  <si>
    <t xml:space="preserve">Nájom 8 b.j. </t>
  </si>
  <si>
    <t>242</t>
  </si>
  <si>
    <t>Daň z príjomov fyzickej osoby</t>
  </si>
  <si>
    <t>Daň za špecifické služby</t>
  </si>
  <si>
    <t>Rozpočet 2014</t>
  </si>
  <si>
    <t>Rozpočet 2015</t>
  </si>
  <si>
    <t>Rozpočet 2016</t>
  </si>
  <si>
    <t>Bežné výdavky</t>
  </si>
  <si>
    <t>PRÍJMY/finančné operácie</t>
  </si>
  <si>
    <t>Príjmy z transakcií s finančnými aktívami a finančnými pasívami</t>
  </si>
  <si>
    <t>Prevod prostriedkov z peňažných fondov</t>
  </si>
  <si>
    <t>454</t>
  </si>
  <si>
    <t>Z rezervného fondu obce</t>
  </si>
  <si>
    <t>Vyhlásenie v MR</t>
  </si>
  <si>
    <t>Voda byt OcÚ</t>
  </si>
  <si>
    <t>Zámer</t>
  </si>
  <si>
    <t>612</t>
  </si>
  <si>
    <t>Osobný príplatok</t>
  </si>
  <si>
    <t>614</t>
  </si>
  <si>
    <t>Odmeny</t>
  </si>
  <si>
    <t>620</t>
  </si>
  <si>
    <t>Poistné a príspevok do poisťovní</t>
  </si>
  <si>
    <t>621</t>
  </si>
  <si>
    <t>623</t>
  </si>
  <si>
    <t>625</t>
  </si>
  <si>
    <t>005</t>
  </si>
  <si>
    <t>007</t>
  </si>
  <si>
    <t>631</t>
  </si>
  <si>
    <t>632</t>
  </si>
  <si>
    <t>Energie, voda a komunikácie</t>
  </si>
  <si>
    <t>633</t>
  </si>
  <si>
    <t>Materiál</t>
  </si>
  <si>
    <t>Výpočtová technika</t>
  </si>
  <si>
    <t>Prevádzkové stroje, prístroj, zariadenia</t>
  </si>
  <si>
    <t>006</t>
  </si>
  <si>
    <t>009</t>
  </si>
  <si>
    <t>016</t>
  </si>
  <si>
    <t>018</t>
  </si>
  <si>
    <t>Licencie</t>
  </si>
  <si>
    <t>634</t>
  </si>
  <si>
    <t>Dopravné</t>
  </si>
  <si>
    <t>Prepravné a nájom dopravných prostried.</t>
  </si>
  <si>
    <t>výlety, zájazdy</t>
  </si>
  <si>
    <t>635</t>
  </si>
  <si>
    <t>Rutinná a štandardná údržba</t>
  </si>
  <si>
    <t>Výpočtovej techniky</t>
  </si>
  <si>
    <t>Budov, objektov alebo ich časti OcÚ</t>
  </si>
  <si>
    <t>637</t>
  </si>
  <si>
    <t>Služby</t>
  </si>
  <si>
    <t>web stránka</t>
  </si>
  <si>
    <t>Všeobecné služby</t>
  </si>
  <si>
    <t>Špeciálne služby, audit, Envi, revízie</t>
  </si>
  <si>
    <t>Poplatky a odvody banky</t>
  </si>
  <si>
    <t>014</t>
  </si>
  <si>
    <t>Stravovanie - stravné lístky</t>
  </si>
  <si>
    <t>015</t>
  </si>
  <si>
    <t>Prídel do sociálneho fondu</t>
  </si>
  <si>
    <t>Poistenie majetku obce</t>
  </si>
  <si>
    <t>023</t>
  </si>
  <si>
    <t>026</t>
  </si>
  <si>
    <t>027</t>
  </si>
  <si>
    <t>030</t>
  </si>
  <si>
    <t>640</t>
  </si>
  <si>
    <t xml:space="preserve">Bežné transfery   </t>
  </si>
  <si>
    <t>641</t>
  </si>
  <si>
    <t>Bežné transfery ost. subjektom VS</t>
  </si>
  <si>
    <t>Obci</t>
  </si>
  <si>
    <t>Cvč</t>
  </si>
  <si>
    <t>ZŠ Bzovík</t>
  </si>
  <si>
    <t>642</t>
  </si>
  <si>
    <t xml:space="preserve">Odstupné </t>
  </si>
  <si>
    <t>Tarifný plat, základný plat</t>
  </si>
  <si>
    <t>Telefón starosta obce</t>
  </si>
  <si>
    <t>telefónny, poštovné, zámky</t>
  </si>
  <si>
    <t>Preddavok spoločná úradovňa KA</t>
  </si>
  <si>
    <t xml:space="preserve">ZmoS atď. </t>
  </si>
  <si>
    <t xml:space="preserve">Rozpočet 2015   </t>
  </si>
  <si>
    <t xml:space="preserve">Rozpočet 2016           </t>
  </si>
  <si>
    <t xml:space="preserve">Príspevok pri narodení </t>
  </si>
  <si>
    <t>Všeobecný materiál klub. dôchodcov, mládeže</t>
  </si>
  <si>
    <t>opravy budov vo vl. Obce</t>
  </si>
  <si>
    <t>010</t>
  </si>
  <si>
    <t>Merateľný ukazovateľ</t>
  </si>
  <si>
    <t>Ciele</t>
  </si>
  <si>
    <t>Oprava požiarnej techniky</t>
  </si>
  <si>
    <t>Reprezentačné DHZ</t>
  </si>
  <si>
    <t>Oprava AVIA</t>
  </si>
  <si>
    <t>Odmena predsedovi DHZ</t>
  </si>
  <si>
    <t xml:space="preserve">Položka </t>
  </si>
  <si>
    <t>Vybudovanie obecného kompostoviska</t>
  </si>
  <si>
    <t xml:space="preserve">Zníženie nákladov na vývoz komunálneho odpadu separáciou biologicky rozložiteľného odpadu na kompostovisku, zvážať a drviť odpad zo záhrad, cintorína a ostatných plôch  </t>
  </si>
  <si>
    <t>Predpokladaný objem vyprodukovaného biologického odpadu za rok, náklady na prevádzku kompostoviska</t>
  </si>
  <si>
    <t>311</t>
  </si>
  <si>
    <t>Granty</t>
  </si>
  <si>
    <t>312</t>
  </si>
  <si>
    <t>Dotácia Materská škola</t>
  </si>
  <si>
    <t>Dotácia Hmotná núdza</t>
  </si>
  <si>
    <t>REGOB</t>
  </si>
  <si>
    <t>611</t>
  </si>
  <si>
    <t>Tarifný plat, základný plat pomocný pracovník obce</t>
  </si>
  <si>
    <t>011</t>
  </si>
  <si>
    <t xml:space="preserve">Potraviny, voda, </t>
  </si>
  <si>
    <t>kosačky</t>
  </si>
  <si>
    <t>Palivá ako zdroj energie</t>
  </si>
  <si>
    <t>Palivo, mazivá, oleje, špeciálne kvapaliny</t>
  </si>
  <si>
    <t>Palivá, mazivá, oleje, špeciálne kvapaliny</t>
  </si>
  <si>
    <t>Údržba ciest, chodníkov, mostov</t>
  </si>
  <si>
    <t>Odmena za údržbu miestnej komunikácie</t>
  </si>
  <si>
    <t>Všeobecný materiál REGOB</t>
  </si>
  <si>
    <t>600</t>
  </si>
  <si>
    <t>Energie, voda a komunikácia</t>
  </si>
  <si>
    <t>Voda čast obce Majer</t>
  </si>
  <si>
    <t>Elektrina vodovody po Lazoch (Dobrocký, Grerlach)</t>
  </si>
  <si>
    <t>Elektrina verejné osvetlenie</t>
  </si>
  <si>
    <t>Údržba budov vo vlastníctve obce</t>
  </si>
  <si>
    <t>Udržba bytu OcÚ</t>
  </si>
  <si>
    <t xml:space="preserve">Udržba 8 b.j. </t>
  </si>
  <si>
    <t>Transfery jednotlivcovi a neziskovým právnickým osobám</t>
  </si>
  <si>
    <t>Energie</t>
  </si>
  <si>
    <t>Všeobecný materiál KD</t>
  </si>
  <si>
    <t>Príplatky</t>
  </si>
  <si>
    <t>Ostatné príplatky okrem ostatných</t>
  </si>
  <si>
    <t>Poistné do Všeobecnej zdravotnej poisťovne</t>
  </si>
  <si>
    <t>Poistné do ostatných zdravotných poisťovní</t>
  </si>
  <si>
    <t xml:space="preserve">Cestovné   </t>
  </si>
  <si>
    <t xml:space="preserve">Všeobecný materiál OU BB </t>
  </si>
  <si>
    <t>Stravovanie</t>
  </si>
  <si>
    <t>Tarifný, základný plat</t>
  </si>
  <si>
    <t xml:space="preserve">  Rozpočet 2014       </t>
  </si>
  <si>
    <t xml:space="preserve">Rozpočet 2016          </t>
  </si>
  <si>
    <t xml:space="preserve">Rozpočet 2016               </t>
  </si>
  <si>
    <t xml:space="preserve">Rozpočet 2016      </t>
  </si>
  <si>
    <t xml:space="preserve">Rozpočet 2014    </t>
  </si>
  <si>
    <t xml:space="preserve">Rozpočet 2015    </t>
  </si>
  <si>
    <t xml:space="preserve"> Rozpočet 2016       </t>
  </si>
  <si>
    <t xml:space="preserve"> Rozpočet 2016    </t>
  </si>
  <si>
    <t xml:space="preserve">Rozpočet 2014   </t>
  </si>
  <si>
    <t>651</t>
  </si>
  <si>
    <t>Splácanie úrokov v tuzemsku</t>
  </si>
  <si>
    <t>Splácanie úrokov banke ŠFRB</t>
  </si>
  <si>
    <t>Splácanie úrokov banke municipálny úver</t>
  </si>
  <si>
    <t>Nákup strojov, prístrojov, zariadení, techniky, náradia</t>
  </si>
  <si>
    <t>Prevádzkových strojov, prístrojov, zariadení, techniky a náradia</t>
  </si>
  <si>
    <t>Vodné Ocú, byt Ocú,</t>
  </si>
  <si>
    <t>Splácanie tuzemskej istiny</t>
  </si>
  <si>
    <t>prechod Win</t>
  </si>
  <si>
    <t>stk</t>
  </si>
  <si>
    <t>tlač, revízie a kontroly zar.</t>
  </si>
  <si>
    <t xml:space="preserve">Všeobecné služby </t>
  </si>
  <si>
    <t>Odmeny mimo pracovného pomeru</t>
  </si>
  <si>
    <t>smetné koše obec</t>
  </si>
  <si>
    <t xml:space="preserve">oprava okná </t>
  </si>
  <si>
    <t>oprava balkóny</t>
  </si>
  <si>
    <t>Všeobec materiál pre budovy vo vl. obce</t>
  </si>
  <si>
    <t>šálky</t>
  </si>
  <si>
    <t>spoluúčasť</t>
  </si>
  <si>
    <t>výstavba WC</t>
  </si>
  <si>
    <t>dvere, strecha natrieť</t>
  </si>
  <si>
    <t>monterky čierne, čižmy,ruk.</t>
  </si>
  <si>
    <t xml:space="preserve">Bežné výdavky spolu </t>
  </si>
  <si>
    <t xml:space="preserve">Výdavky spolu </t>
  </si>
  <si>
    <t xml:space="preserve">Príjmy spolu </t>
  </si>
  <si>
    <t>BEŽNÉ PRÍJMY</t>
  </si>
  <si>
    <t>BEŽNÉ VÝDAVKY z toho:</t>
  </si>
  <si>
    <t>KAPITÁLOVÉ VÝDAVKY</t>
  </si>
  <si>
    <t>FINANČNÉ OPERÁCIE</t>
  </si>
  <si>
    <t>Výsledok hospodárenia so zapojením FO</t>
  </si>
  <si>
    <t>Navrhovaný rozpočet rok 2014</t>
  </si>
  <si>
    <t>Rozdiel P - V</t>
  </si>
  <si>
    <t>Odmeny mimopracovného pomeru</t>
  </si>
  <si>
    <t>iba do septembra</t>
  </si>
  <si>
    <t>FINANČNÉ OPERÁCIE - PRÍJMOVÉ</t>
  </si>
  <si>
    <t>exekúcie rómovia</t>
  </si>
  <si>
    <t>Príjmy bežné</t>
  </si>
  <si>
    <t>Príjmy - Fo</t>
  </si>
  <si>
    <t>Aktualizácia softvéru</t>
  </si>
  <si>
    <t>udržiavací poplatok</t>
  </si>
  <si>
    <t>KAPITÁLOVÉ PRÍJMY</t>
  </si>
  <si>
    <t>všeobecné</t>
  </si>
  <si>
    <t>NÁVRH ROZPOČTU OBCE ČEKOVCE NA ROKY 2014 - 2015 - 2016</t>
  </si>
  <si>
    <t>NÁVRH ROZPOČTU OBCE ČEKOVCE NA ROKY 2013-2014-215</t>
  </si>
  <si>
    <t>NÁVRH ROZPOČTU OBCE ČEKOVCE NA ROKY 2014-2015-2016</t>
  </si>
  <si>
    <t>NÁVRH ROZPOČTU OBCE ČEKOVCE NA ROKY 2014-2015- 2016</t>
  </si>
  <si>
    <t>tlač, kľúče</t>
  </si>
  <si>
    <t xml:space="preserve">  pomernú časť </t>
  </si>
  <si>
    <t>Overenie podpisu a listín</t>
  </si>
  <si>
    <t>v prípade úšpešnosti projektu kompostovisko</t>
  </si>
  <si>
    <t>Schválený rozpočet rok 2011</t>
  </si>
  <si>
    <t>Rozpočtové opatrenia     k 31.12.2013</t>
  </si>
  <si>
    <t>Navrhovaný rozpočet rok 2015</t>
  </si>
  <si>
    <t>Navrhovaný rozpočet rok 2016</t>
  </si>
  <si>
    <t>Schválený rozpočet rok 2013</t>
  </si>
  <si>
    <t>Schválený rozpočet  rok 2012</t>
  </si>
  <si>
    <t xml:space="preserve">po 20 eru. deti nar. r. 2014 </t>
  </si>
  <si>
    <t>01 VŠEOBECNÉ VEREJNÉ SLUŽBY</t>
  </si>
  <si>
    <t>Oddiel: 01 1 1 6 Obce</t>
  </si>
  <si>
    <t>03 VEREJNÝ PORIADOK A BEZPEČNOSŤ</t>
  </si>
  <si>
    <t>Oddiel: 03 2 0 Ochrana pred požiarmi</t>
  </si>
  <si>
    <t>04 EKONOMICKÁ OBLASŤ</t>
  </si>
  <si>
    <t>Oddiel: 04 1 2 Všeobecná pracovná oblasť</t>
  </si>
  <si>
    <t>Oddiel: 04 5 1 3 Správa a údržba ciest</t>
  </si>
  <si>
    <t>05 OCHRANA ŽIVOTNÉHO PROSTREDIA</t>
  </si>
  <si>
    <t>Oddiel: 05 1 0 Nakladanie s odpadmi</t>
  </si>
  <si>
    <t>06 BÝVANIE A OBČIANSKA VYBAVENOSŤ</t>
  </si>
  <si>
    <t>Oddiel: 06 2 0 Rozvoj obci</t>
  </si>
  <si>
    <t>Oddiel: 06 3 0 Zásobovanie vodou</t>
  </si>
  <si>
    <t xml:space="preserve">Oddiel: 06 4 0 Verejné osvetlenie </t>
  </si>
  <si>
    <t xml:space="preserve">Oddiel: 06 6 0 Bývanie a občianska vybavenosť inde neklasifikované </t>
  </si>
  <si>
    <t>Oddiel: 08 4 0 Náboženské a iné spoločenské služby</t>
  </si>
  <si>
    <t>09 VZDELÁVANIE</t>
  </si>
  <si>
    <t>Oddiel: 09 1 1 Predškolská výchova</t>
  </si>
  <si>
    <t xml:space="preserve">01 Obce </t>
  </si>
  <si>
    <t>03 Verejný poriadok a bezpočnosť</t>
  </si>
  <si>
    <t>06 Bývanie a občianska vybavenosť</t>
  </si>
  <si>
    <t xml:space="preserve">05 Ochrana životného prostredia              </t>
  </si>
  <si>
    <t>08 Rekreácia, kultúra a náboženstvo</t>
  </si>
  <si>
    <t>09 Vzdelávanie</t>
  </si>
  <si>
    <t xml:space="preserve"> Spolu 06 </t>
  </si>
  <si>
    <t>Spolu 08</t>
  </si>
  <si>
    <t>04 Ekonomická oblasť - všeobecná pracovná oblasť</t>
  </si>
  <si>
    <t>04 Ekonomická oblasť - Správa a údržba ciest</t>
  </si>
  <si>
    <t>Hmotná núdza UPSVaR</t>
  </si>
  <si>
    <t>08 2 0 Kultúrne služby</t>
  </si>
  <si>
    <t>Bežné príjmy</t>
  </si>
  <si>
    <t>Kapitálové príjmy</t>
  </si>
  <si>
    <t>Finančné operácie príjmové</t>
  </si>
  <si>
    <t>Finančné operácie výdavkové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</si>
</sst>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10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FF0000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Calibri"/>
      <family val="2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9" tint="0.59999001026153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3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3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3" fillId="33" borderId="10" xfId="0" applyFont="1" applyFill="1" applyBorder="1" applyAlignment="1">
      <alignment horizontal="left"/>
    </xf>
    <xf numFmtId="0" fontId="64" fillId="0" borderId="0" xfId="0" applyFont="1" applyBorder="1" applyAlignment="1">
      <alignment/>
    </xf>
    <xf numFmtId="3" fontId="64" fillId="0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wrapText="1"/>
    </xf>
    <xf numFmtId="0" fontId="64" fillId="33" borderId="10" xfId="0" applyFont="1" applyFill="1" applyBorder="1" applyAlignment="1">
      <alignment/>
    </xf>
    <xf numFmtId="3" fontId="64" fillId="33" borderId="10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33" borderId="0" xfId="0" applyFont="1" applyFill="1" applyAlignment="1">
      <alignment/>
    </xf>
    <xf numFmtId="0" fontId="0" fillId="33" borderId="0" xfId="0" applyFill="1" applyAlignment="1">
      <alignment/>
    </xf>
    <xf numFmtId="0" fontId="64" fillId="33" borderId="10" xfId="0" applyFont="1" applyFill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4" fillId="13" borderId="10" xfId="0" applyFont="1" applyFill="1" applyBorder="1" applyAlignment="1">
      <alignment/>
    </xf>
    <xf numFmtId="0" fontId="63" fillId="13" borderId="10" xfId="0" applyFont="1" applyFill="1" applyBorder="1" applyAlignment="1">
      <alignment horizontal="center" wrapText="1"/>
    </xf>
    <xf numFmtId="0" fontId="63" fillId="13" borderId="10" xfId="0" applyFont="1" applyFill="1" applyBorder="1" applyAlignment="1">
      <alignment/>
    </xf>
    <xf numFmtId="0" fontId="63" fillId="33" borderId="12" xfId="0" applyFont="1" applyFill="1" applyBorder="1" applyAlignment="1">
      <alignment horizontal="center" wrapText="1"/>
    </xf>
    <xf numFmtId="49" fontId="64" fillId="0" borderId="10" xfId="0" applyNumberFormat="1" applyFont="1" applyBorder="1" applyAlignment="1">
      <alignment/>
    </xf>
    <xf numFmtId="49" fontId="6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64" fillId="0" borderId="10" xfId="0" applyNumberFormat="1" applyFont="1" applyFill="1" applyBorder="1" applyAlignment="1">
      <alignment/>
    </xf>
    <xf numFmtId="49" fontId="64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63" fillId="13" borderId="10" xfId="0" applyFont="1" applyFill="1" applyBorder="1" applyAlignment="1">
      <alignment horizontal="center"/>
    </xf>
    <xf numFmtId="0" fontId="64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49" fontId="64" fillId="1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3" fillId="33" borderId="10" xfId="0" applyNumberFormat="1" applyFont="1" applyFill="1" applyBorder="1" applyAlignment="1">
      <alignment horizontal="right"/>
    </xf>
    <xf numFmtId="49" fontId="63" fillId="13" borderId="10" xfId="0" applyNumberFormat="1" applyFont="1" applyFill="1" applyBorder="1" applyAlignment="1">
      <alignment/>
    </xf>
    <xf numFmtId="49" fontId="63" fillId="13" borderId="10" xfId="0" applyNumberFormat="1" applyFont="1" applyFill="1" applyBorder="1" applyAlignment="1">
      <alignment horizontal="right"/>
    </xf>
    <xf numFmtId="0" fontId="63" fillId="13" borderId="10" xfId="0" applyFont="1" applyFill="1" applyBorder="1" applyAlignment="1">
      <alignment horizontal="left"/>
    </xf>
    <xf numFmtId="0" fontId="6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63" fillId="13" borderId="10" xfId="0" applyFont="1" applyFill="1" applyBorder="1" applyAlignment="1">
      <alignment/>
    </xf>
    <xf numFmtId="49" fontId="63" fillId="0" borderId="10" xfId="0" applyNumberFormat="1" applyFont="1" applyBorder="1" applyAlignment="1">
      <alignment horizontal="right" indent="1"/>
    </xf>
    <xf numFmtId="3" fontId="63" fillId="33" borderId="10" xfId="0" applyNumberFormat="1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6" fillId="13" borderId="10" xfId="0" applyFont="1" applyFill="1" applyBorder="1" applyAlignment="1">
      <alignment horizontal="center"/>
    </xf>
    <xf numFmtId="0" fontId="66" fillId="13" borderId="10" xfId="0" applyFont="1" applyFill="1" applyBorder="1" applyAlignment="1">
      <alignment/>
    </xf>
    <xf numFmtId="0" fontId="67" fillId="0" borderId="10" xfId="0" applyFont="1" applyBorder="1" applyAlignment="1">
      <alignment wrapText="1"/>
    </xf>
    <xf numFmtId="3" fontId="66" fillId="0" borderId="10" xfId="0" applyNumberFormat="1" applyFont="1" applyBorder="1" applyAlignment="1">
      <alignment horizontal="center"/>
    </xf>
    <xf numFmtId="0" fontId="67" fillId="33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3" fontId="67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0" fontId="67" fillId="0" borderId="10" xfId="0" applyFont="1" applyBorder="1" applyAlignment="1">
      <alignment/>
    </xf>
    <xf numFmtId="49" fontId="67" fillId="0" borderId="10" xfId="0" applyNumberFormat="1" applyFont="1" applyBorder="1" applyAlignment="1">
      <alignment/>
    </xf>
    <xf numFmtId="0" fontId="66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64" fillId="0" borderId="11" xfId="0" applyNumberFormat="1" applyFont="1" applyBorder="1" applyAlignment="1">
      <alignment horizontal="left"/>
    </xf>
    <xf numFmtId="0" fontId="63" fillId="1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0" fontId="68" fillId="13" borderId="10" xfId="0" applyFont="1" applyFill="1" applyBorder="1" applyAlignment="1">
      <alignment/>
    </xf>
    <xf numFmtId="0" fontId="53" fillId="13" borderId="10" xfId="0" applyFont="1" applyFill="1" applyBorder="1" applyAlignment="1">
      <alignment/>
    </xf>
    <xf numFmtId="3" fontId="53" fillId="13" borderId="10" xfId="0" applyNumberFormat="1" applyFont="1" applyFill="1" applyBorder="1" applyAlignment="1">
      <alignment/>
    </xf>
    <xf numFmtId="0" fontId="53" fillId="13" borderId="11" xfId="0" applyFont="1" applyFill="1" applyBorder="1" applyAlignment="1">
      <alignment/>
    </xf>
    <xf numFmtId="0" fontId="53" fillId="13" borderId="13" xfId="0" applyFont="1" applyFill="1" applyBorder="1" applyAlignment="1">
      <alignment/>
    </xf>
    <xf numFmtId="0" fontId="69" fillId="13" borderId="10" xfId="0" applyFont="1" applyFill="1" applyBorder="1" applyAlignment="1">
      <alignment/>
    </xf>
    <xf numFmtId="2" fontId="69" fillId="13" borderId="10" xfId="0" applyNumberFormat="1" applyFont="1" applyFill="1" applyBorder="1" applyAlignment="1">
      <alignment/>
    </xf>
    <xf numFmtId="3" fontId="69" fillId="13" borderId="10" xfId="0" applyNumberFormat="1" applyFont="1" applyFill="1" applyBorder="1" applyAlignment="1">
      <alignment/>
    </xf>
    <xf numFmtId="3" fontId="69" fillId="13" borderId="11" xfId="0" applyNumberFormat="1" applyFont="1" applyFill="1" applyBorder="1" applyAlignment="1">
      <alignment/>
    </xf>
    <xf numFmtId="0" fontId="70" fillId="34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2" fontId="53" fillId="34" borderId="10" xfId="0" applyNumberFormat="1" applyFont="1" applyFill="1" applyBorder="1" applyAlignment="1">
      <alignment/>
    </xf>
    <xf numFmtId="3" fontId="63" fillId="8" borderId="10" xfId="0" applyNumberFormat="1" applyFont="1" applyFill="1" applyBorder="1" applyAlignment="1">
      <alignment horizontal="center"/>
    </xf>
    <xf numFmtId="0" fontId="64" fillId="8" borderId="10" xfId="0" applyFont="1" applyFill="1" applyBorder="1" applyAlignment="1">
      <alignment/>
    </xf>
    <xf numFmtId="3" fontId="6" fillId="13" borderId="10" xfId="0" applyNumberFormat="1" applyFont="1" applyFill="1" applyBorder="1" applyAlignment="1">
      <alignment horizontal="center"/>
    </xf>
    <xf numFmtId="3" fontId="7" fillId="8" borderId="10" xfId="0" applyNumberFormat="1" applyFont="1" applyFill="1" applyBorder="1" applyAlignment="1">
      <alignment horizontal="center"/>
    </xf>
    <xf numFmtId="3" fontId="71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3" fontId="7" fillId="8" borderId="14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69" fillId="9" borderId="10" xfId="0" applyFont="1" applyFill="1" applyBorder="1" applyAlignment="1">
      <alignment/>
    </xf>
    <xf numFmtId="2" fontId="69" fillId="9" borderId="10" xfId="0" applyNumberFormat="1" applyFont="1" applyFill="1" applyBorder="1" applyAlignment="1">
      <alignment/>
    </xf>
    <xf numFmtId="3" fontId="69" fillId="9" borderId="10" xfId="0" applyNumberFormat="1" applyFont="1" applyFill="1" applyBorder="1" applyAlignment="1">
      <alignment/>
    </xf>
    <xf numFmtId="3" fontId="69" fillId="9" borderId="11" xfId="0" applyNumberFormat="1" applyFont="1" applyFill="1" applyBorder="1" applyAlignment="1">
      <alignment/>
    </xf>
    <xf numFmtId="3" fontId="63" fillId="12" borderId="10" xfId="0" applyNumberFormat="1" applyFont="1" applyFill="1" applyBorder="1" applyAlignment="1">
      <alignment horizontal="center"/>
    </xf>
    <xf numFmtId="0" fontId="64" fillId="12" borderId="10" xfId="0" applyFont="1" applyFill="1" applyBorder="1" applyAlignment="1">
      <alignment/>
    </xf>
    <xf numFmtId="49" fontId="64" fillId="0" borderId="11" xfId="0" applyNumberFormat="1" applyFont="1" applyBorder="1" applyAlignment="1">
      <alignment/>
    </xf>
    <xf numFmtId="0" fontId="64" fillId="0" borderId="14" xfId="0" applyFont="1" applyBorder="1" applyAlignment="1">
      <alignment/>
    </xf>
    <xf numFmtId="0" fontId="72" fillId="34" borderId="10" xfId="0" applyFont="1" applyFill="1" applyBorder="1" applyAlignment="1">
      <alignment horizontal="center" wrapText="1"/>
    </xf>
    <xf numFmtId="0" fontId="72" fillId="34" borderId="11" xfId="0" applyFont="1" applyFill="1" applyBorder="1" applyAlignment="1">
      <alignment horizontal="center" wrapText="1"/>
    </xf>
    <xf numFmtId="2" fontId="69" fillId="9" borderId="11" xfId="0" applyNumberFormat="1" applyFont="1" applyFill="1" applyBorder="1" applyAlignment="1">
      <alignment/>
    </xf>
    <xf numFmtId="2" fontId="68" fillId="34" borderId="10" xfId="0" applyNumberFormat="1" applyFont="1" applyFill="1" applyBorder="1" applyAlignment="1">
      <alignment/>
    </xf>
    <xf numFmtId="2" fontId="53" fillId="34" borderId="11" xfId="0" applyNumberFormat="1" applyFont="1" applyFill="1" applyBorder="1" applyAlignment="1">
      <alignment/>
    </xf>
    <xf numFmtId="2" fontId="53" fillId="34" borderId="13" xfId="0" applyNumberFormat="1" applyFont="1" applyFill="1" applyBorder="1" applyAlignment="1">
      <alignment/>
    </xf>
    <xf numFmtId="2" fontId="73" fillId="34" borderId="10" xfId="0" applyNumberFormat="1" applyFont="1" applyFill="1" applyBorder="1" applyAlignment="1">
      <alignment/>
    </xf>
    <xf numFmtId="0" fontId="61" fillId="0" borderId="10" xfId="0" applyFont="1" applyBorder="1" applyAlignment="1">
      <alignment wrapText="1"/>
    </xf>
    <xf numFmtId="0" fontId="74" fillId="13" borderId="10" xfId="0" applyFont="1" applyFill="1" applyBorder="1" applyAlignment="1">
      <alignment/>
    </xf>
    <xf numFmtId="0" fontId="74" fillId="13" borderId="10" xfId="0" applyFont="1" applyFill="1" applyBorder="1" applyAlignment="1">
      <alignment horizontal="left" wrapText="1"/>
    </xf>
    <xf numFmtId="0" fontId="74" fillId="13" borderId="10" xfId="0" applyFont="1" applyFill="1" applyBorder="1" applyAlignment="1">
      <alignment horizontal="left"/>
    </xf>
    <xf numFmtId="0" fontId="71" fillId="0" borderId="10" xfId="0" applyFont="1" applyBorder="1" applyAlignment="1">
      <alignment horizontal="center"/>
    </xf>
    <xf numFmtId="0" fontId="63" fillId="0" borderId="11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center" wrapText="1"/>
    </xf>
    <xf numFmtId="0" fontId="6" fillId="13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63" fillId="13" borderId="11" xfId="0" applyFont="1" applyFill="1" applyBorder="1" applyAlignment="1">
      <alignment horizontal="center"/>
    </xf>
    <xf numFmtId="0" fontId="63" fillId="13" borderId="15" xfId="0" applyFont="1" applyFill="1" applyBorder="1" applyAlignment="1">
      <alignment horizontal="center"/>
    </xf>
    <xf numFmtId="0" fontId="63" fillId="13" borderId="14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0" fontId="63" fillId="33" borderId="14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3" fillId="13" borderId="10" xfId="0" applyFont="1" applyFill="1" applyBorder="1" applyAlignment="1">
      <alignment horizontal="center"/>
    </xf>
    <xf numFmtId="0" fontId="63" fillId="13" borderId="10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75" fillId="13" borderId="11" xfId="0" applyFont="1" applyFill="1" applyBorder="1" applyAlignment="1">
      <alignment horizontal="center"/>
    </xf>
    <xf numFmtId="0" fontId="75" fillId="13" borderId="15" xfId="0" applyFont="1" applyFill="1" applyBorder="1" applyAlignment="1">
      <alignment horizontal="center"/>
    </xf>
    <xf numFmtId="0" fontId="75" fillId="1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13" borderId="11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63" fillId="8" borderId="10" xfId="0" applyFont="1" applyFill="1" applyBorder="1" applyAlignment="1">
      <alignment horizontal="center"/>
    </xf>
    <xf numFmtId="0" fontId="63" fillId="12" borderId="10" xfId="0" applyFont="1" applyFill="1" applyBorder="1" applyAlignment="1">
      <alignment horizontal="center"/>
    </xf>
    <xf numFmtId="0" fontId="67" fillId="0" borderId="11" xfId="0" applyFont="1" applyBorder="1" applyAlignment="1">
      <alignment horizontal="left" wrapText="1"/>
    </xf>
    <xf numFmtId="0" fontId="67" fillId="0" borderId="15" xfId="0" applyFont="1" applyBorder="1" applyAlignment="1">
      <alignment horizontal="left" wrapText="1"/>
    </xf>
    <xf numFmtId="0" fontId="67" fillId="0" borderId="14" xfId="0" applyFont="1" applyBorder="1" applyAlignment="1">
      <alignment horizontal="left" wrapText="1"/>
    </xf>
    <xf numFmtId="0" fontId="67" fillId="33" borderId="11" xfId="0" applyFont="1" applyFill="1" applyBorder="1" applyAlignment="1">
      <alignment horizontal="left"/>
    </xf>
    <xf numFmtId="0" fontId="67" fillId="33" borderId="15" xfId="0" applyFont="1" applyFill="1" applyBorder="1" applyAlignment="1">
      <alignment horizontal="left"/>
    </xf>
    <xf numFmtId="0" fontId="67" fillId="33" borderId="14" xfId="0" applyFont="1" applyFill="1" applyBorder="1" applyAlignment="1">
      <alignment horizontal="left"/>
    </xf>
    <xf numFmtId="0" fontId="66" fillId="33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horizontal="center" wrapText="1"/>
    </xf>
    <xf numFmtId="0" fontId="76" fillId="13" borderId="11" xfId="0" applyFont="1" applyFill="1" applyBorder="1" applyAlignment="1">
      <alignment horizontal="center"/>
    </xf>
    <xf numFmtId="0" fontId="76" fillId="13" borderId="15" xfId="0" applyFont="1" applyFill="1" applyBorder="1" applyAlignment="1">
      <alignment horizontal="center"/>
    </xf>
    <xf numFmtId="0" fontId="76" fillId="13" borderId="14" xfId="0" applyFont="1" applyFill="1" applyBorder="1" applyAlignment="1">
      <alignment horizontal="center"/>
    </xf>
    <xf numFmtId="0" fontId="77" fillId="13" borderId="11" xfId="0" applyFont="1" applyFill="1" applyBorder="1" applyAlignment="1">
      <alignment horizontal="center"/>
    </xf>
    <xf numFmtId="0" fontId="77" fillId="13" borderId="15" xfId="0" applyFont="1" applyFill="1" applyBorder="1" applyAlignment="1">
      <alignment horizontal="center"/>
    </xf>
    <xf numFmtId="0" fontId="77" fillId="13" borderId="14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9" fillId="13" borderId="11" xfId="0" applyFont="1" applyFill="1" applyBorder="1" applyAlignment="1">
      <alignment horizontal="center"/>
    </xf>
    <xf numFmtId="0" fontId="79" fillId="13" borderId="15" xfId="0" applyFont="1" applyFill="1" applyBorder="1" applyAlignment="1">
      <alignment horizontal="center"/>
    </xf>
    <xf numFmtId="0" fontId="79" fillId="1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13" borderId="10" xfId="0" applyFont="1" applyFill="1" applyBorder="1" applyAlignment="1">
      <alignment horizontal="center"/>
    </xf>
    <xf numFmtId="0" fontId="30" fillId="13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64" fillId="13" borderId="11" xfId="0" applyFont="1" applyFill="1" applyBorder="1" applyAlignment="1">
      <alignment horizontal="center"/>
    </xf>
    <xf numFmtId="0" fontId="64" fillId="13" borderId="15" xfId="0" applyFont="1" applyFill="1" applyBorder="1" applyAlignment="1">
      <alignment horizontal="center"/>
    </xf>
    <xf numFmtId="0" fontId="64" fillId="13" borderId="14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 wrapText="1"/>
    </xf>
    <xf numFmtId="0" fontId="63" fillId="33" borderId="16" xfId="0" applyFont="1" applyFill="1" applyBorder="1" applyAlignment="1">
      <alignment horizontal="center" wrapText="1"/>
    </xf>
    <xf numFmtId="0" fontId="63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0" fillId="13" borderId="10" xfId="0" applyFont="1" applyFill="1" applyBorder="1" applyAlignment="1">
      <alignment/>
    </xf>
    <xf numFmtId="0" fontId="53" fillId="14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68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view="pageLayout" workbookViewId="0" topLeftCell="A137">
      <selection activeCell="C166" sqref="C166"/>
    </sheetView>
  </sheetViews>
  <sheetFormatPr defaultColWidth="9.140625" defaultRowHeight="15"/>
  <cols>
    <col min="1" max="1" width="13.00390625" style="0" customWidth="1"/>
    <col min="2" max="2" width="15.140625" style="0" customWidth="1"/>
    <col min="3" max="3" width="41.140625" style="0" customWidth="1"/>
    <col min="4" max="4" width="13.00390625" style="0" customWidth="1"/>
    <col min="5" max="5" width="13.57421875" style="0" customWidth="1"/>
    <col min="6" max="6" width="12.57421875" style="0" customWidth="1"/>
    <col min="7" max="7" width="16.00390625" style="0" customWidth="1"/>
  </cols>
  <sheetData>
    <row r="1" spans="1:8" s="8" customFormat="1" ht="26.25" customHeight="1">
      <c r="A1" s="155" t="s">
        <v>326</v>
      </c>
      <c r="B1" s="156"/>
      <c r="C1" s="156"/>
      <c r="D1" s="156"/>
      <c r="E1" s="156"/>
      <c r="F1" s="157"/>
      <c r="G1" s="18"/>
      <c r="H1" s="14"/>
    </row>
    <row r="2" spans="1:8" ht="32.25" customHeight="1">
      <c r="A2" s="167" t="s">
        <v>73</v>
      </c>
      <c r="B2" s="168"/>
      <c r="C2" s="168"/>
      <c r="D2" s="168"/>
      <c r="E2" s="168"/>
      <c r="F2" s="168"/>
      <c r="G2" s="169"/>
      <c r="H2" s="14"/>
    </row>
    <row r="3" spans="1:8" ht="20.25" customHeight="1">
      <c r="A3" s="144" t="s">
        <v>338</v>
      </c>
      <c r="B3" s="145"/>
      <c r="C3" s="145"/>
      <c r="D3" s="145"/>
      <c r="E3" s="145"/>
      <c r="F3" s="146"/>
      <c r="G3" s="45"/>
      <c r="H3" s="14"/>
    </row>
    <row r="4" spans="1:8" ht="15.75">
      <c r="A4" s="47" t="s">
        <v>101</v>
      </c>
      <c r="B4" s="47">
        <v>600</v>
      </c>
      <c r="C4" s="56" t="s">
        <v>151</v>
      </c>
      <c r="D4" s="57"/>
      <c r="E4" s="57"/>
      <c r="F4" s="57"/>
      <c r="G4" s="45"/>
      <c r="H4" s="14"/>
    </row>
    <row r="5" spans="1:8" s="4" customFormat="1" ht="31.5">
      <c r="A5" s="47" t="s">
        <v>102</v>
      </c>
      <c r="B5" s="47" t="s">
        <v>103</v>
      </c>
      <c r="C5" s="133" t="s">
        <v>339</v>
      </c>
      <c r="D5" s="46" t="s">
        <v>84</v>
      </c>
      <c r="E5" s="46" t="s">
        <v>220</v>
      </c>
      <c r="F5" s="46" t="s">
        <v>221</v>
      </c>
      <c r="G5" s="47" t="s">
        <v>69</v>
      </c>
      <c r="H5" s="14"/>
    </row>
    <row r="6" spans="1:8" s="64" customFormat="1" ht="15.75">
      <c r="A6" s="17">
        <v>611</v>
      </c>
      <c r="B6" s="150" t="s">
        <v>271</v>
      </c>
      <c r="C6" s="151"/>
      <c r="D6" s="73"/>
      <c r="E6" s="16"/>
      <c r="F6" s="16"/>
      <c r="G6" s="17"/>
      <c r="H6" s="37"/>
    </row>
    <row r="7" spans="1:8" ht="15.75">
      <c r="A7" s="49" t="s">
        <v>242</v>
      </c>
      <c r="B7" s="49"/>
      <c r="C7" s="18" t="s">
        <v>215</v>
      </c>
      <c r="D7" s="19">
        <v>22000</v>
      </c>
      <c r="E7" s="19">
        <v>22000</v>
      </c>
      <c r="F7" s="19">
        <v>22000</v>
      </c>
      <c r="G7" s="18"/>
      <c r="H7" s="14"/>
    </row>
    <row r="8" spans="1:8" ht="15.75">
      <c r="A8" s="50" t="s">
        <v>160</v>
      </c>
      <c r="B8" s="148" t="s">
        <v>264</v>
      </c>
      <c r="C8" s="149"/>
      <c r="D8" s="19"/>
      <c r="E8" s="19"/>
      <c r="F8" s="19"/>
      <c r="G8" s="18"/>
      <c r="H8" s="14"/>
    </row>
    <row r="9" spans="1:8" ht="15.75">
      <c r="A9" s="49" t="s">
        <v>160</v>
      </c>
      <c r="B9" s="49" t="s">
        <v>106</v>
      </c>
      <c r="C9" s="18" t="s">
        <v>161</v>
      </c>
      <c r="D9" s="19">
        <v>840</v>
      </c>
      <c r="E9" s="19">
        <v>840</v>
      </c>
      <c r="F9" s="19">
        <v>840</v>
      </c>
      <c r="G9" s="18"/>
      <c r="H9" s="14"/>
    </row>
    <row r="10" spans="1:8" ht="15.75">
      <c r="A10" s="49" t="s">
        <v>162</v>
      </c>
      <c r="B10" s="49"/>
      <c r="C10" s="18" t="s">
        <v>163</v>
      </c>
      <c r="D10" s="19">
        <v>1840</v>
      </c>
      <c r="E10" s="19">
        <v>1840</v>
      </c>
      <c r="F10" s="19">
        <v>1840</v>
      </c>
      <c r="G10" s="18"/>
      <c r="H10" s="14"/>
    </row>
    <row r="11" spans="1:8" ht="15.75">
      <c r="A11" s="50" t="s">
        <v>164</v>
      </c>
      <c r="B11" s="148" t="s">
        <v>165</v>
      </c>
      <c r="C11" s="149"/>
      <c r="D11" s="19"/>
      <c r="E11" s="19"/>
      <c r="F11" s="19"/>
      <c r="G11" s="18"/>
      <c r="H11" s="14"/>
    </row>
    <row r="12" spans="1:8" ht="15.75">
      <c r="A12" s="49" t="s">
        <v>166</v>
      </c>
      <c r="B12" s="49"/>
      <c r="C12" s="18" t="s">
        <v>59</v>
      </c>
      <c r="D12" s="19">
        <v>670</v>
      </c>
      <c r="E12" s="19">
        <v>670</v>
      </c>
      <c r="F12" s="19">
        <v>670</v>
      </c>
      <c r="G12" s="18"/>
      <c r="H12" s="14"/>
    </row>
    <row r="13" spans="1:8" ht="15.75">
      <c r="A13" s="49" t="s">
        <v>167</v>
      </c>
      <c r="B13" s="49"/>
      <c r="C13" s="18" t="s">
        <v>60</v>
      </c>
      <c r="D13" s="19">
        <v>1600</v>
      </c>
      <c r="E13" s="19">
        <v>1600</v>
      </c>
      <c r="F13" s="19">
        <v>1600</v>
      </c>
      <c r="G13" s="18"/>
      <c r="H13" s="14"/>
    </row>
    <row r="14" spans="1:8" ht="15.75">
      <c r="A14" s="49" t="s">
        <v>168</v>
      </c>
      <c r="B14" s="49" t="s">
        <v>106</v>
      </c>
      <c r="C14" s="18" t="s">
        <v>13</v>
      </c>
      <c r="D14" s="20">
        <v>300</v>
      </c>
      <c r="E14" s="20">
        <v>300</v>
      </c>
      <c r="F14" s="20">
        <v>300</v>
      </c>
      <c r="G14" s="18"/>
      <c r="H14" s="14"/>
    </row>
    <row r="15" spans="1:8" ht="15.75">
      <c r="A15" s="49" t="s">
        <v>168</v>
      </c>
      <c r="B15" s="49" t="s">
        <v>108</v>
      </c>
      <c r="C15" s="18" t="s">
        <v>14</v>
      </c>
      <c r="D15" s="19">
        <v>3100</v>
      </c>
      <c r="E15" s="19">
        <v>3100</v>
      </c>
      <c r="F15" s="19">
        <v>3100</v>
      </c>
      <c r="G15" s="18"/>
      <c r="H15" s="14"/>
    </row>
    <row r="16" spans="1:8" ht="15.75">
      <c r="A16" s="49" t="s">
        <v>168</v>
      </c>
      <c r="B16" s="49" t="s">
        <v>104</v>
      </c>
      <c r="C16" s="18" t="s">
        <v>15</v>
      </c>
      <c r="D16" s="19">
        <v>180</v>
      </c>
      <c r="E16" s="19">
        <v>180</v>
      </c>
      <c r="F16" s="19">
        <v>180</v>
      </c>
      <c r="G16" s="18"/>
      <c r="H16" s="14"/>
    </row>
    <row r="17" spans="1:8" ht="15.75">
      <c r="A17" s="49" t="s">
        <v>168</v>
      </c>
      <c r="B17" s="49" t="s">
        <v>122</v>
      </c>
      <c r="C17" s="18" t="s">
        <v>16</v>
      </c>
      <c r="D17" s="19">
        <v>680</v>
      </c>
      <c r="E17" s="19">
        <v>680</v>
      </c>
      <c r="F17" s="19">
        <v>680</v>
      </c>
      <c r="G17" s="18"/>
      <c r="H17" s="14"/>
    </row>
    <row r="18" spans="1:8" ht="15.75">
      <c r="A18" s="49" t="s">
        <v>168</v>
      </c>
      <c r="B18" s="49" t="s">
        <v>169</v>
      </c>
      <c r="C18" s="18" t="s">
        <v>17</v>
      </c>
      <c r="D18" s="19">
        <v>230</v>
      </c>
      <c r="E18" s="19">
        <v>230</v>
      </c>
      <c r="F18" s="19">
        <v>230</v>
      </c>
      <c r="G18" s="18"/>
      <c r="H18" s="14"/>
    </row>
    <row r="19" spans="1:8" ht="15.75">
      <c r="A19" s="49" t="s">
        <v>168</v>
      </c>
      <c r="B19" s="49" t="s">
        <v>170</v>
      </c>
      <c r="C19" s="18" t="s">
        <v>18</v>
      </c>
      <c r="D19" s="19">
        <v>1075</v>
      </c>
      <c r="E19" s="19">
        <v>1075</v>
      </c>
      <c r="F19" s="19">
        <v>1075</v>
      </c>
      <c r="G19" s="18"/>
      <c r="H19" s="14"/>
    </row>
    <row r="20" spans="1:8" ht="15.75">
      <c r="A20" s="49"/>
      <c r="B20" s="123"/>
      <c r="C20" s="124"/>
      <c r="D20" s="19"/>
      <c r="E20" s="19"/>
      <c r="F20" s="19"/>
      <c r="G20" s="18"/>
      <c r="H20" s="14"/>
    </row>
    <row r="21" spans="1:8" ht="15.75">
      <c r="A21" s="55" t="s">
        <v>171</v>
      </c>
      <c r="B21" s="148" t="s">
        <v>68</v>
      </c>
      <c r="C21" s="149"/>
      <c r="D21" s="19"/>
      <c r="E21" s="19"/>
      <c r="F21" s="19"/>
      <c r="G21" s="18"/>
      <c r="H21" s="14"/>
    </row>
    <row r="22" spans="1:8" ht="15.75">
      <c r="A22" s="49" t="s">
        <v>171</v>
      </c>
      <c r="B22" s="49" t="s">
        <v>106</v>
      </c>
      <c r="C22" s="18" t="s">
        <v>68</v>
      </c>
      <c r="D22" s="19">
        <v>1500</v>
      </c>
      <c r="E22" s="19">
        <v>1500</v>
      </c>
      <c r="F22" s="19">
        <v>1500</v>
      </c>
      <c r="G22" s="29"/>
      <c r="H22" s="14"/>
    </row>
    <row r="23" spans="1:8" ht="15.75">
      <c r="A23" s="55" t="s">
        <v>172</v>
      </c>
      <c r="B23" s="148" t="s">
        <v>173</v>
      </c>
      <c r="C23" s="149"/>
      <c r="D23" s="19"/>
      <c r="E23" s="19"/>
      <c r="F23" s="19"/>
      <c r="G23" s="29"/>
      <c r="H23" s="14"/>
    </row>
    <row r="24" spans="1:8" ht="15.75">
      <c r="A24" s="49" t="s">
        <v>172</v>
      </c>
      <c r="B24" s="49" t="s">
        <v>106</v>
      </c>
      <c r="C24" s="18" t="s">
        <v>19</v>
      </c>
      <c r="D24" s="19">
        <v>4100</v>
      </c>
      <c r="E24" s="19">
        <v>4100</v>
      </c>
      <c r="F24" s="19">
        <v>4100</v>
      </c>
      <c r="G24" s="18"/>
      <c r="H24" s="14"/>
    </row>
    <row r="25" spans="1:8" ht="15.75">
      <c r="A25" s="49" t="s">
        <v>172</v>
      </c>
      <c r="B25" s="49" t="s">
        <v>108</v>
      </c>
      <c r="C25" s="18" t="s">
        <v>287</v>
      </c>
      <c r="D25" s="19">
        <v>250</v>
      </c>
      <c r="E25" s="19">
        <v>250</v>
      </c>
      <c r="F25" s="19">
        <v>250</v>
      </c>
      <c r="G25" s="18"/>
      <c r="H25" s="14"/>
    </row>
    <row r="26" spans="1:8" ht="30" customHeight="1">
      <c r="A26" s="49" t="s">
        <v>172</v>
      </c>
      <c r="B26" s="49" t="s">
        <v>104</v>
      </c>
      <c r="C26" s="18" t="s">
        <v>21</v>
      </c>
      <c r="D26" s="19">
        <v>420</v>
      </c>
      <c r="E26" s="19">
        <v>420</v>
      </c>
      <c r="F26" s="19">
        <v>420</v>
      </c>
      <c r="G26" s="30" t="s">
        <v>217</v>
      </c>
      <c r="H26" s="14"/>
    </row>
    <row r="27" spans="1:8" ht="15.75">
      <c r="A27" s="49" t="s">
        <v>172</v>
      </c>
      <c r="B27" s="49" t="s">
        <v>104</v>
      </c>
      <c r="C27" s="18" t="s">
        <v>216</v>
      </c>
      <c r="D27" s="19">
        <v>540</v>
      </c>
      <c r="E27" s="19">
        <v>540</v>
      </c>
      <c r="F27" s="19">
        <v>540</v>
      </c>
      <c r="G27" s="18"/>
      <c r="H27" s="14"/>
    </row>
    <row r="28" spans="1:8" ht="15.75">
      <c r="A28" s="55" t="s">
        <v>174</v>
      </c>
      <c r="B28" s="148" t="s">
        <v>175</v>
      </c>
      <c r="C28" s="149"/>
      <c r="D28" s="19"/>
      <c r="E28" s="19"/>
      <c r="F28" s="19"/>
      <c r="G28" s="18"/>
      <c r="H28" s="14"/>
    </row>
    <row r="29" spans="1:8" ht="15.75">
      <c r="A29" s="49" t="s">
        <v>174</v>
      </c>
      <c r="B29" s="49" t="s">
        <v>106</v>
      </c>
      <c r="C29" s="18" t="s">
        <v>22</v>
      </c>
      <c r="D29" s="19">
        <v>80</v>
      </c>
      <c r="E29" s="19">
        <v>80</v>
      </c>
      <c r="F29" s="19">
        <v>80</v>
      </c>
      <c r="G29" s="18"/>
      <c r="H29" s="14"/>
    </row>
    <row r="30" spans="1:8" ht="15.75">
      <c r="A30" s="49" t="s">
        <v>174</v>
      </c>
      <c r="B30" s="49" t="s">
        <v>108</v>
      </c>
      <c r="C30" s="18" t="s">
        <v>176</v>
      </c>
      <c r="D30" s="19">
        <v>50</v>
      </c>
      <c r="E30" s="19">
        <v>50</v>
      </c>
      <c r="F30" s="19">
        <v>50</v>
      </c>
      <c r="G30" s="30"/>
      <c r="H30" s="14"/>
    </row>
    <row r="31" spans="1:8" ht="15.75">
      <c r="A31" s="49" t="s">
        <v>174</v>
      </c>
      <c r="B31" s="49" t="s">
        <v>122</v>
      </c>
      <c r="C31" s="18" t="s">
        <v>177</v>
      </c>
      <c r="D31" s="19">
        <v>50</v>
      </c>
      <c r="E31" s="19">
        <v>50</v>
      </c>
      <c r="F31" s="19">
        <v>50</v>
      </c>
      <c r="G31" s="18"/>
      <c r="H31" s="14"/>
    </row>
    <row r="32" spans="1:8" ht="15.75">
      <c r="A32" s="49" t="s">
        <v>174</v>
      </c>
      <c r="B32" s="49" t="s">
        <v>178</v>
      </c>
      <c r="C32" s="18" t="s">
        <v>37</v>
      </c>
      <c r="D32" s="19">
        <v>500</v>
      </c>
      <c r="E32" s="19">
        <v>500</v>
      </c>
      <c r="F32" s="19">
        <v>500</v>
      </c>
      <c r="G32" s="18"/>
      <c r="H32" s="14"/>
    </row>
    <row r="33" spans="1:8" ht="15.75">
      <c r="A33" s="49" t="s">
        <v>174</v>
      </c>
      <c r="B33" s="49" t="s">
        <v>178</v>
      </c>
      <c r="C33" s="18" t="s">
        <v>252</v>
      </c>
      <c r="D33" s="19">
        <v>130</v>
      </c>
      <c r="E33" s="19">
        <v>130</v>
      </c>
      <c r="F33" s="19">
        <v>130</v>
      </c>
      <c r="G33" s="18"/>
      <c r="H33" s="14"/>
    </row>
    <row r="34" spans="1:8" ht="15.75">
      <c r="A34" s="49" t="s">
        <v>174</v>
      </c>
      <c r="B34" s="49" t="s">
        <v>179</v>
      </c>
      <c r="C34" s="18" t="s">
        <v>49</v>
      </c>
      <c r="D34" s="19">
        <v>90</v>
      </c>
      <c r="E34" s="19">
        <v>90</v>
      </c>
      <c r="F34" s="19">
        <v>90</v>
      </c>
      <c r="G34" s="18"/>
      <c r="H34" s="14"/>
    </row>
    <row r="35" spans="1:8" ht="15.75">
      <c r="A35" s="49" t="s">
        <v>174</v>
      </c>
      <c r="B35" s="49" t="s">
        <v>180</v>
      </c>
      <c r="C35" s="18" t="s">
        <v>23</v>
      </c>
      <c r="D35" s="19">
        <v>100</v>
      </c>
      <c r="E35" s="19">
        <v>100</v>
      </c>
      <c r="F35" s="19">
        <v>100</v>
      </c>
      <c r="G35" s="18"/>
      <c r="H35" s="14"/>
    </row>
    <row r="36" spans="1:8" s="62" customFormat="1" ht="15.75">
      <c r="A36" s="51" t="s">
        <v>174</v>
      </c>
      <c r="B36" s="51" t="s">
        <v>181</v>
      </c>
      <c r="C36" s="41" t="s">
        <v>182</v>
      </c>
      <c r="D36" s="60">
        <v>200</v>
      </c>
      <c r="E36" s="60">
        <v>200</v>
      </c>
      <c r="F36" s="60">
        <v>200</v>
      </c>
      <c r="G36" s="41" t="s">
        <v>289</v>
      </c>
      <c r="H36" s="61"/>
    </row>
    <row r="37" spans="1:8" s="9" customFormat="1" ht="15.75">
      <c r="A37" s="70" t="s">
        <v>183</v>
      </c>
      <c r="B37" s="162" t="s">
        <v>184</v>
      </c>
      <c r="C37" s="163"/>
      <c r="D37" s="60"/>
      <c r="E37" s="40"/>
      <c r="F37" s="40"/>
      <c r="G37" s="25"/>
      <c r="H37" s="26"/>
    </row>
    <row r="38" spans="1:8" s="9" customFormat="1" ht="15.75">
      <c r="A38" s="51" t="s">
        <v>183</v>
      </c>
      <c r="B38" s="52" t="s">
        <v>122</v>
      </c>
      <c r="C38" s="41" t="s">
        <v>185</v>
      </c>
      <c r="D38" s="60">
        <v>100</v>
      </c>
      <c r="E38" s="60">
        <v>100</v>
      </c>
      <c r="F38" s="60">
        <v>100</v>
      </c>
      <c r="G38" s="41" t="s">
        <v>186</v>
      </c>
      <c r="H38" s="26"/>
    </row>
    <row r="39" spans="1:8" s="9" customFormat="1" ht="15.75">
      <c r="A39" s="70" t="s">
        <v>187</v>
      </c>
      <c r="B39" s="162" t="s">
        <v>188</v>
      </c>
      <c r="C39" s="163"/>
      <c r="D39" s="60"/>
      <c r="E39" s="40"/>
      <c r="F39" s="40"/>
      <c r="G39" s="41"/>
      <c r="H39" s="26"/>
    </row>
    <row r="40" spans="1:8" ht="15.75">
      <c r="A40" s="51" t="s">
        <v>187</v>
      </c>
      <c r="B40" s="51" t="s">
        <v>108</v>
      </c>
      <c r="C40" s="31" t="s">
        <v>189</v>
      </c>
      <c r="D40" s="32">
        <v>50</v>
      </c>
      <c r="E40" s="32">
        <v>50</v>
      </c>
      <c r="F40" s="32">
        <v>50</v>
      </c>
      <c r="G40" s="31"/>
      <c r="H40" s="14"/>
    </row>
    <row r="41" spans="1:8" ht="15.75">
      <c r="A41" s="51" t="s">
        <v>187</v>
      </c>
      <c r="B41" s="51" t="s">
        <v>178</v>
      </c>
      <c r="C41" s="18" t="s">
        <v>190</v>
      </c>
      <c r="D41" s="19">
        <v>50</v>
      </c>
      <c r="E41" s="19">
        <v>50</v>
      </c>
      <c r="F41" s="19">
        <v>50</v>
      </c>
      <c r="G41" s="18"/>
      <c r="H41" s="14"/>
    </row>
    <row r="42" spans="1:8" ht="31.5">
      <c r="A42" s="51" t="s">
        <v>187</v>
      </c>
      <c r="B42" s="51" t="s">
        <v>179</v>
      </c>
      <c r="C42" s="18" t="s">
        <v>319</v>
      </c>
      <c r="D42" s="19">
        <v>250</v>
      </c>
      <c r="E42" s="19">
        <v>250</v>
      </c>
      <c r="F42" s="19">
        <v>250</v>
      </c>
      <c r="G42" s="30" t="s">
        <v>320</v>
      </c>
      <c r="H42" s="14"/>
    </row>
    <row r="43" spans="1:8" ht="15.75">
      <c r="A43" s="70" t="s">
        <v>191</v>
      </c>
      <c r="B43" s="148" t="s">
        <v>192</v>
      </c>
      <c r="C43" s="149"/>
      <c r="D43" s="19"/>
      <c r="E43" s="19"/>
      <c r="F43" s="19"/>
      <c r="G43" s="18"/>
      <c r="H43" s="14"/>
    </row>
    <row r="44" spans="1:8" ht="15.75">
      <c r="A44" s="49" t="s">
        <v>191</v>
      </c>
      <c r="B44" s="49" t="s">
        <v>106</v>
      </c>
      <c r="C44" s="18" t="s">
        <v>24</v>
      </c>
      <c r="D44" s="19">
        <v>600</v>
      </c>
      <c r="E44" s="19">
        <v>600</v>
      </c>
      <c r="F44" s="19">
        <v>600</v>
      </c>
      <c r="G44" s="18"/>
      <c r="H44" s="14"/>
    </row>
    <row r="45" spans="1:8" ht="15.75">
      <c r="A45" s="49" t="s">
        <v>191</v>
      </c>
      <c r="B45" s="49" t="s">
        <v>104</v>
      </c>
      <c r="C45" s="18" t="s">
        <v>25</v>
      </c>
      <c r="D45" s="19">
        <v>120</v>
      </c>
      <c r="E45" s="19">
        <v>120</v>
      </c>
      <c r="F45" s="19">
        <v>120</v>
      </c>
      <c r="G45" s="18" t="s">
        <v>193</v>
      </c>
      <c r="H45" s="14"/>
    </row>
    <row r="46" spans="1:8" ht="22.5" customHeight="1">
      <c r="A46" s="49" t="s">
        <v>191</v>
      </c>
      <c r="B46" s="49" t="s">
        <v>122</v>
      </c>
      <c r="C46" s="18" t="s">
        <v>194</v>
      </c>
      <c r="D46" s="19">
        <v>65</v>
      </c>
      <c r="E46" s="19">
        <v>65</v>
      </c>
      <c r="F46" s="19">
        <v>65</v>
      </c>
      <c r="G46" s="30" t="s">
        <v>327</v>
      </c>
      <c r="H46" s="14" t="s">
        <v>96</v>
      </c>
    </row>
    <row r="47" spans="1:8" ht="15.75">
      <c r="A47" s="49" t="s">
        <v>191</v>
      </c>
      <c r="B47" s="49" t="s">
        <v>169</v>
      </c>
      <c r="C47" s="18" t="s">
        <v>195</v>
      </c>
      <c r="D47" s="19">
        <v>1500</v>
      </c>
      <c r="E47" s="19">
        <v>1500</v>
      </c>
      <c r="F47" s="19">
        <v>1500</v>
      </c>
      <c r="G47" s="18"/>
      <c r="H47" s="14"/>
    </row>
    <row r="48" spans="1:8" ht="15.75">
      <c r="A48" s="49" t="s">
        <v>191</v>
      </c>
      <c r="B48" s="49" t="s">
        <v>112</v>
      </c>
      <c r="C48" s="18" t="s">
        <v>196</v>
      </c>
      <c r="D48" s="19">
        <v>1200</v>
      </c>
      <c r="E48" s="19">
        <v>1200</v>
      </c>
      <c r="F48" s="19">
        <v>1200</v>
      </c>
      <c r="G48" s="18"/>
      <c r="H48" s="14"/>
    </row>
    <row r="49" spans="1:8" ht="15.75">
      <c r="A49" s="49" t="s">
        <v>191</v>
      </c>
      <c r="B49" s="49" t="s">
        <v>197</v>
      </c>
      <c r="C49" s="18" t="s">
        <v>198</v>
      </c>
      <c r="D49" s="32">
        <v>1200</v>
      </c>
      <c r="E49" s="32">
        <v>1200</v>
      </c>
      <c r="F49" s="32">
        <v>1200</v>
      </c>
      <c r="G49" s="18"/>
      <c r="H49" s="14"/>
    </row>
    <row r="50" spans="1:8" ht="15.75">
      <c r="A50" s="49" t="s">
        <v>191</v>
      </c>
      <c r="B50" s="49" t="s">
        <v>199</v>
      </c>
      <c r="C50" s="18" t="s">
        <v>201</v>
      </c>
      <c r="D50" s="32">
        <v>1000</v>
      </c>
      <c r="E50" s="32">
        <v>1000</v>
      </c>
      <c r="F50" s="32">
        <v>1000</v>
      </c>
      <c r="G50" s="18"/>
      <c r="H50" s="14"/>
    </row>
    <row r="51" spans="1:8" ht="15.75">
      <c r="A51" s="49" t="s">
        <v>191</v>
      </c>
      <c r="B51" s="49" t="s">
        <v>180</v>
      </c>
      <c r="C51" s="18" t="s">
        <v>200</v>
      </c>
      <c r="D51" s="19">
        <v>400</v>
      </c>
      <c r="E51" s="19">
        <v>400</v>
      </c>
      <c r="F51" s="19">
        <v>400</v>
      </c>
      <c r="G51" s="18"/>
      <c r="H51" s="14"/>
    </row>
    <row r="52" spans="1:8" ht="15.75">
      <c r="A52" s="49" t="s">
        <v>191</v>
      </c>
      <c r="B52" s="49" t="s">
        <v>202</v>
      </c>
      <c r="C52" s="18" t="s">
        <v>26</v>
      </c>
      <c r="D52" s="19">
        <v>50</v>
      </c>
      <c r="E52" s="19">
        <v>50</v>
      </c>
      <c r="F52" s="19">
        <v>50</v>
      </c>
      <c r="G52" s="18"/>
      <c r="H52" s="14"/>
    </row>
    <row r="53" spans="1:8" ht="15.75">
      <c r="A53" s="49" t="s">
        <v>191</v>
      </c>
      <c r="B53" s="49" t="s">
        <v>203</v>
      </c>
      <c r="C53" s="18" t="s">
        <v>27</v>
      </c>
      <c r="D53" s="19">
        <v>600</v>
      </c>
      <c r="E53" s="19">
        <v>600</v>
      </c>
      <c r="F53" s="19">
        <v>600</v>
      </c>
      <c r="G53" s="18"/>
      <c r="H53" s="14"/>
    </row>
    <row r="54" spans="1:8" s="11" customFormat="1" ht="15.75">
      <c r="A54" s="53" t="s">
        <v>191</v>
      </c>
      <c r="B54" s="53" t="s">
        <v>204</v>
      </c>
      <c r="C54" s="34" t="s">
        <v>313</v>
      </c>
      <c r="D54" s="35">
        <v>300</v>
      </c>
      <c r="E54" s="35">
        <v>300</v>
      </c>
      <c r="F54" s="35">
        <v>300</v>
      </c>
      <c r="G54" s="34"/>
      <c r="H54" s="33"/>
    </row>
    <row r="55" spans="1:8" ht="15.75">
      <c r="A55" s="49" t="s">
        <v>191</v>
      </c>
      <c r="B55" s="49" t="s">
        <v>205</v>
      </c>
      <c r="C55" s="18" t="s">
        <v>218</v>
      </c>
      <c r="D55" s="19">
        <v>600</v>
      </c>
      <c r="E55" s="19">
        <v>600</v>
      </c>
      <c r="F55" s="19">
        <v>600</v>
      </c>
      <c r="G55" s="18"/>
      <c r="H55" s="14"/>
    </row>
    <row r="56" spans="1:8" ht="15.75">
      <c r="A56" s="55" t="s">
        <v>206</v>
      </c>
      <c r="B56" s="148" t="s">
        <v>207</v>
      </c>
      <c r="C56" s="149"/>
      <c r="D56" s="19"/>
      <c r="E56" s="19"/>
      <c r="F56" s="19"/>
      <c r="G56" s="18"/>
      <c r="H56" s="14"/>
    </row>
    <row r="57" spans="1:8" ht="15.75">
      <c r="A57" s="49" t="s">
        <v>208</v>
      </c>
      <c r="B57" s="54" t="s">
        <v>179</v>
      </c>
      <c r="C57" s="18" t="s">
        <v>210</v>
      </c>
      <c r="D57" s="19">
        <v>240</v>
      </c>
      <c r="E57" s="19">
        <v>240</v>
      </c>
      <c r="F57" s="19">
        <v>240</v>
      </c>
      <c r="G57" s="18" t="s">
        <v>211</v>
      </c>
      <c r="H57" s="14"/>
    </row>
    <row r="58" spans="1:8" ht="15.75">
      <c r="A58" s="49" t="s">
        <v>208</v>
      </c>
      <c r="B58" s="49" t="s">
        <v>112</v>
      </c>
      <c r="C58" s="18" t="s">
        <v>209</v>
      </c>
      <c r="D58" s="19">
        <v>25</v>
      </c>
      <c r="E58" s="19">
        <v>25</v>
      </c>
      <c r="F58" s="19">
        <v>25</v>
      </c>
      <c r="G58" s="18" t="s">
        <v>212</v>
      </c>
      <c r="H58" s="14"/>
    </row>
    <row r="59" spans="1:8" ht="15.75">
      <c r="A59" s="49" t="s">
        <v>213</v>
      </c>
      <c r="B59" s="49" t="s">
        <v>178</v>
      </c>
      <c r="C59" s="18" t="s">
        <v>28</v>
      </c>
      <c r="D59" s="19">
        <v>300</v>
      </c>
      <c r="E59" s="19">
        <v>300</v>
      </c>
      <c r="F59" s="19">
        <v>300</v>
      </c>
      <c r="G59" s="18" t="s">
        <v>219</v>
      </c>
      <c r="H59" s="14"/>
    </row>
    <row r="60" spans="1:8" s="116" customFormat="1" ht="15.75">
      <c r="A60" s="112" t="s">
        <v>213</v>
      </c>
      <c r="B60" s="112" t="s">
        <v>112</v>
      </c>
      <c r="C60" s="113" t="s">
        <v>214</v>
      </c>
      <c r="D60" s="114">
        <v>1000</v>
      </c>
      <c r="E60" s="114">
        <v>1000</v>
      </c>
      <c r="F60" s="114">
        <v>1000</v>
      </c>
      <c r="G60" s="113"/>
      <c r="H60" s="115"/>
    </row>
    <row r="61" spans="1:8" ht="15.75">
      <c r="A61" s="50" t="s">
        <v>281</v>
      </c>
      <c r="B61" s="148" t="s">
        <v>282</v>
      </c>
      <c r="C61" s="149"/>
      <c r="D61" s="19"/>
      <c r="E61" s="19"/>
      <c r="F61" s="19"/>
      <c r="G61" s="18"/>
      <c r="H61" s="14"/>
    </row>
    <row r="62" spans="1:8" ht="15.75">
      <c r="A62" s="49" t="s">
        <v>281</v>
      </c>
      <c r="B62" s="49" t="s">
        <v>108</v>
      </c>
      <c r="C62" s="18" t="s">
        <v>283</v>
      </c>
      <c r="D62" s="19">
        <v>2300</v>
      </c>
      <c r="E62" s="19">
        <v>2300</v>
      </c>
      <c r="F62" s="19">
        <v>2300</v>
      </c>
      <c r="G62" s="18"/>
      <c r="H62" s="14"/>
    </row>
    <row r="63" spans="1:8" ht="15.75">
      <c r="A63" s="49" t="s">
        <v>281</v>
      </c>
      <c r="B63" s="49" t="s">
        <v>108</v>
      </c>
      <c r="C63" s="18" t="s">
        <v>284</v>
      </c>
      <c r="D63" s="19">
        <v>350</v>
      </c>
      <c r="E63" s="19">
        <v>350</v>
      </c>
      <c r="F63" s="19">
        <v>350</v>
      </c>
      <c r="G63" s="18"/>
      <c r="H63" s="14"/>
    </row>
    <row r="64" spans="1:8" ht="15.75">
      <c r="A64" s="49"/>
      <c r="B64" s="49"/>
      <c r="C64" s="12" t="s">
        <v>29</v>
      </c>
      <c r="D64" s="13">
        <f>SUM(D6:D63)</f>
        <v>52825</v>
      </c>
      <c r="E64" s="13">
        <f>SUM(E6:E63)</f>
        <v>52825</v>
      </c>
      <c r="F64" s="13">
        <f>SUM(F6:F63)</f>
        <v>52825</v>
      </c>
      <c r="G64" s="18"/>
      <c r="H64" s="14"/>
    </row>
    <row r="65" spans="1:7" ht="15.75">
      <c r="A65" s="164" t="s">
        <v>340</v>
      </c>
      <c r="B65" s="165"/>
      <c r="C65" s="165"/>
      <c r="D65" s="165"/>
      <c r="E65" s="165"/>
      <c r="F65" s="165"/>
      <c r="G65" s="166"/>
    </row>
    <row r="66" spans="1:7" s="4" customFormat="1" ht="30.75" customHeight="1">
      <c r="A66" s="47" t="s">
        <v>101</v>
      </c>
      <c r="B66" s="47">
        <v>600</v>
      </c>
      <c r="C66" s="133" t="s">
        <v>341</v>
      </c>
      <c r="D66" s="46" t="s">
        <v>272</v>
      </c>
      <c r="E66" s="46" t="s">
        <v>80</v>
      </c>
      <c r="F66" s="46" t="s">
        <v>273</v>
      </c>
      <c r="G66" s="47" t="s">
        <v>69</v>
      </c>
    </row>
    <row r="67" spans="1:7" s="38" customFormat="1" ht="15.75">
      <c r="A67" s="47" t="s">
        <v>102</v>
      </c>
      <c r="B67" s="47" t="s">
        <v>103</v>
      </c>
      <c r="C67" s="45"/>
      <c r="D67" s="57"/>
      <c r="E67" s="57"/>
      <c r="F67" s="57"/>
      <c r="G67" s="45"/>
    </row>
    <row r="68" spans="1:7" ht="15.75">
      <c r="A68" s="12">
        <v>633</v>
      </c>
      <c r="B68" s="148" t="s">
        <v>175</v>
      </c>
      <c r="C68" s="149"/>
      <c r="D68" s="20"/>
      <c r="E68" s="20"/>
      <c r="F68" s="20"/>
      <c r="G68" s="18"/>
    </row>
    <row r="69" spans="1:7" ht="15.75">
      <c r="A69" s="49">
        <v>633</v>
      </c>
      <c r="B69" s="49" t="s">
        <v>178</v>
      </c>
      <c r="C69" s="18" t="s">
        <v>37</v>
      </c>
      <c r="D69" s="20">
        <v>100</v>
      </c>
      <c r="E69" s="20">
        <v>100</v>
      </c>
      <c r="F69" s="20">
        <v>100</v>
      </c>
      <c r="G69" s="18"/>
    </row>
    <row r="70" spans="1:7" ht="15.75">
      <c r="A70" s="49" t="s">
        <v>174</v>
      </c>
      <c r="B70" s="49" t="s">
        <v>180</v>
      </c>
      <c r="C70" s="18" t="s">
        <v>229</v>
      </c>
      <c r="D70" s="20">
        <v>80</v>
      </c>
      <c r="E70" s="20">
        <v>80</v>
      </c>
      <c r="F70" s="20">
        <v>80</v>
      </c>
      <c r="G70" s="18"/>
    </row>
    <row r="71" spans="1:7" ht="15.75">
      <c r="A71" s="50" t="s">
        <v>183</v>
      </c>
      <c r="B71" s="148" t="s">
        <v>184</v>
      </c>
      <c r="C71" s="149"/>
      <c r="D71" s="20"/>
      <c r="E71" s="20"/>
      <c r="F71" s="20"/>
      <c r="G71" s="18"/>
    </row>
    <row r="72" spans="1:7" ht="15.75">
      <c r="A72" s="54" t="s">
        <v>183</v>
      </c>
      <c r="B72" s="89" t="s">
        <v>106</v>
      </c>
      <c r="C72" s="23" t="s">
        <v>55</v>
      </c>
      <c r="D72" s="20">
        <v>80</v>
      </c>
      <c r="E72" s="20">
        <v>80</v>
      </c>
      <c r="F72" s="20">
        <v>80</v>
      </c>
      <c r="G72" s="18"/>
    </row>
    <row r="73" spans="1:7" ht="15.75">
      <c r="A73" s="49" t="s">
        <v>183</v>
      </c>
      <c r="B73" s="49" t="s">
        <v>104</v>
      </c>
      <c r="C73" s="18" t="s">
        <v>30</v>
      </c>
      <c r="D73" s="20">
        <v>150</v>
      </c>
      <c r="E73" s="20">
        <v>150</v>
      </c>
      <c r="F73" s="20">
        <v>150</v>
      </c>
      <c r="G73" s="21"/>
    </row>
    <row r="74" spans="1:7" ht="15.75">
      <c r="A74" s="49" t="s">
        <v>183</v>
      </c>
      <c r="B74" s="49" t="s">
        <v>108</v>
      </c>
      <c r="C74" s="18" t="s">
        <v>230</v>
      </c>
      <c r="D74" s="20">
        <v>90</v>
      </c>
      <c r="E74" s="20">
        <v>90</v>
      </c>
      <c r="F74" s="20">
        <v>90</v>
      </c>
      <c r="G74" s="110" t="s">
        <v>290</v>
      </c>
    </row>
    <row r="75" spans="1:7" ht="15.75">
      <c r="A75" s="50" t="s">
        <v>187</v>
      </c>
      <c r="B75" s="148" t="s">
        <v>188</v>
      </c>
      <c r="C75" s="149"/>
      <c r="D75" s="20"/>
      <c r="E75" s="20"/>
      <c r="F75" s="20"/>
      <c r="G75" s="21"/>
    </row>
    <row r="76" spans="1:7" ht="15.75">
      <c r="A76" s="49" t="s">
        <v>187</v>
      </c>
      <c r="B76" s="49" t="s">
        <v>122</v>
      </c>
      <c r="C76" s="18" t="s">
        <v>228</v>
      </c>
      <c r="D76" s="20">
        <v>50</v>
      </c>
      <c r="E76" s="20">
        <v>50</v>
      </c>
      <c r="F76" s="20">
        <v>50</v>
      </c>
      <c r="G76" s="18"/>
    </row>
    <row r="77" spans="1:7" ht="15.75">
      <c r="A77" s="50" t="s">
        <v>191</v>
      </c>
      <c r="B77" s="148" t="s">
        <v>192</v>
      </c>
      <c r="C77" s="149"/>
      <c r="D77" s="20"/>
      <c r="E77" s="20"/>
      <c r="F77" s="20"/>
      <c r="G77" s="18"/>
    </row>
    <row r="78" spans="1:7" ht="15.75">
      <c r="A78" s="49" t="s">
        <v>191</v>
      </c>
      <c r="B78" s="49" t="s">
        <v>108</v>
      </c>
      <c r="C78" s="18" t="s">
        <v>31</v>
      </c>
      <c r="D78" s="20">
        <v>50</v>
      </c>
      <c r="E78" s="20">
        <v>50</v>
      </c>
      <c r="F78" s="20">
        <v>50</v>
      </c>
      <c r="G78" s="18"/>
    </row>
    <row r="79" spans="1:7" ht="15.75">
      <c r="A79" s="49" t="s">
        <v>191</v>
      </c>
      <c r="B79" s="49" t="s">
        <v>204</v>
      </c>
      <c r="C79" s="18" t="s">
        <v>231</v>
      </c>
      <c r="D79" s="20">
        <v>230</v>
      </c>
      <c r="E79" s="20">
        <v>230</v>
      </c>
      <c r="F79" s="20">
        <v>230</v>
      </c>
      <c r="G79" s="18"/>
    </row>
    <row r="80" spans="1:7" ht="15.75">
      <c r="A80" s="49"/>
      <c r="B80" s="49"/>
      <c r="C80" s="12" t="s">
        <v>29</v>
      </c>
      <c r="D80" s="13">
        <f>SUM(D68:D79)</f>
        <v>830</v>
      </c>
      <c r="E80" s="13">
        <f>SUM(E67:E79)</f>
        <v>830</v>
      </c>
      <c r="F80" s="13">
        <f>SUM(F67:F79)</f>
        <v>830</v>
      </c>
      <c r="G80" s="18"/>
    </row>
    <row r="81" spans="1:7" ht="15.75">
      <c r="A81" s="144" t="s">
        <v>342</v>
      </c>
      <c r="B81" s="145"/>
      <c r="C81" s="145"/>
      <c r="D81" s="145"/>
      <c r="E81" s="145"/>
      <c r="F81" s="145"/>
      <c r="G81" s="146"/>
    </row>
    <row r="82" spans="1:7" s="4" customFormat="1" ht="33" customHeight="1">
      <c r="A82" s="47" t="s">
        <v>101</v>
      </c>
      <c r="B82" s="47">
        <v>600</v>
      </c>
      <c r="C82" s="133" t="s">
        <v>343</v>
      </c>
      <c r="D82" s="46" t="s">
        <v>82</v>
      </c>
      <c r="E82" s="46" t="s">
        <v>89</v>
      </c>
      <c r="F82" s="46" t="s">
        <v>274</v>
      </c>
      <c r="G82" s="47" t="s">
        <v>69</v>
      </c>
    </row>
    <row r="83" spans="1:7" s="4" customFormat="1" ht="15.75">
      <c r="A83" s="47" t="s">
        <v>232</v>
      </c>
      <c r="B83" s="47" t="s">
        <v>103</v>
      </c>
      <c r="C83" s="47"/>
      <c r="D83" s="46"/>
      <c r="E83" s="46"/>
      <c r="F83" s="46"/>
      <c r="G83" s="47"/>
    </row>
    <row r="84" spans="1:8" ht="31.5">
      <c r="A84" s="49" t="s">
        <v>242</v>
      </c>
      <c r="B84" s="49"/>
      <c r="C84" s="30" t="s">
        <v>243</v>
      </c>
      <c r="D84" s="19">
        <v>3050</v>
      </c>
      <c r="E84" s="19">
        <v>3050</v>
      </c>
      <c r="F84" s="19">
        <v>3050</v>
      </c>
      <c r="G84" s="18" t="s">
        <v>314</v>
      </c>
      <c r="H84" s="14"/>
    </row>
    <row r="85" spans="1:8" ht="15.75">
      <c r="A85" s="50" t="s">
        <v>174</v>
      </c>
      <c r="B85" s="148" t="s">
        <v>175</v>
      </c>
      <c r="C85" s="149"/>
      <c r="D85" s="19"/>
      <c r="E85" s="19"/>
      <c r="F85" s="19"/>
      <c r="G85" s="18"/>
      <c r="H85" s="14"/>
    </row>
    <row r="86" spans="1:7" ht="15.75">
      <c r="A86" s="49">
        <v>633</v>
      </c>
      <c r="B86" s="49" t="s">
        <v>122</v>
      </c>
      <c r="C86" s="18" t="s">
        <v>32</v>
      </c>
      <c r="D86" s="20">
        <v>100</v>
      </c>
      <c r="E86" s="20">
        <v>100</v>
      </c>
      <c r="F86" s="20">
        <v>100</v>
      </c>
      <c r="G86" s="18"/>
    </row>
    <row r="87" spans="1:7" ht="15.75">
      <c r="A87" s="49" t="s">
        <v>174</v>
      </c>
      <c r="B87" s="49" t="s">
        <v>178</v>
      </c>
      <c r="C87" s="18" t="s">
        <v>37</v>
      </c>
      <c r="D87" s="20">
        <v>350</v>
      </c>
      <c r="E87" s="20">
        <v>350</v>
      </c>
      <c r="F87" s="20">
        <v>350</v>
      </c>
      <c r="G87" s="18"/>
    </row>
    <row r="88" spans="1:7" ht="19.5" customHeight="1">
      <c r="A88" s="49" t="s">
        <v>174</v>
      </c>
      <c r="B88" s="49" t="s">
        <v>225</v>
      </c>
      <c r="C88" s="18" t="s">
        <v>61</v>
      </c>
      <c r="D88" s="20">
        <v>100</v>
      </c>
      <c r="E88" s="20">
        <v>100</v>
      </c>
      <c r="F88" s="20">
        <v>100</v>
      </c>
      <c r="G88" s="30"/>
    </row>
    <row r="89" spans="1:7" ht="15.75">
      <c r="A89" s="49" t="s">
        <v>174</v>
      </c>
      <c r="B89" s="49" t="s">
        <v>244</v>
      </c>
      <c r="C89" s="18" t="s">
        <v>245</v>
      </c>
      <c r="D89" s="20">
        <v>50</v>
      </c>
      <c r="E89" s="20">
        <v>50</v>
      </c>
      <c r="F89" s="20">
        <v>50</v>
      </c>
      <c r="G89" s="18"/>
    </row>
    <row r="90" spans="1:7" ht="15.75">
      <c r="A90" s="49" t="s">
        <v>174</v>
      </c>
      <c r="B90" s="49" t="s">
        <v>199</v>
      </c>
      <c r="C90" s="18" t="s">
        <v>247</v>
      </c>
      <c r="D90" s="20">
        <v>350</v>
      </c>
      <c r="E90" s="20">
        <v>350</v>
      </c>
      <c r="F90" s="20">
        <v>350</v>
      </c>
      <c r="G90" s="18" t="s">
        <v>246</v>
      </c>
    </row>
    <row r="91" spans="1:7" ht="15.75">
      <c r="A91" s="50" t="s">
        <v>183</v>
      </c>
      <c r="B91" s="148" t="s">
        <v>184</v>
      </c>
      <c r="C91" s="149"/>
      <c r="D91" s="20"/>
      <c r="E91" s="20"/>
      <c r="F91" s="20"/>
      <c r="G91" s="18"/>
    </row>
    <row r="92" spans="1:7" ht="15.75">
      <c r="A92" s="49" t="s">
        <v>183</v>
      </c>
      <c r="B92" s="49" t="s">
        <v>106</v>
      </c>
      <c r="C92" s="18" t="s">
        <v>248</v>
      </c>
      <c r="D92" s="20">
        <v>100</v>
      </c>
      <c r="E92" s="20">
        <v>100</v>
      </c>
      <c r="F92" s="20">
        <v>100</v>
      </c>
      <c r="G92" s="18"/>
    </row>
    <row r="93" spans="1:7" ht="15.75">
      <c r="A93" s="18"/>
      <c r="B93" s="18"/>
      <c r="C93" s="12" t="s">
        <v>29</v>
      </c>
      <c r="D93" s="74">
        <f>SUM(D84:D92)</f>
        <v>4100</v>
      </c>
      <c r="E93" s="74">
        <f>SUM(E84:E92)</f>
        <v>4100</v>
      </c>
      <c r="F93" s="74">
        <f>SUM(F84:F92)</f>
        <v>4100</v>
      </c>
      <c r="G93" s="18"/>
    </row>
    <row r="94" spans="1:7" s="8" customFormat="1" ht="18.75">
      <c r="A94" s="159" t="s">
        <v>342</v>
      </c>
      <c r="B94" s="160"/>
      <c r="C94" s="160"/>
      <c r="D94" s="160"/>
      <c r="E94" s="160"/>
      <c r="F94" s="160"/>
      <c r="G94" s="161"/>
    </row>
    <row r="95" spans="1:7" s="4" customFormat="1" ht="31.5">
      <c r="A95" s="47" t="s">
        <v>101</v>
      </c>
      <c r="B95" s="47">
        <v>600</v>
      </c>
      <c r="C95" s="133" t="s">
        <v>344</v>
      </c>
      <c r="D95" s="46" t="s">
        <v>79</v>
      </c>
      <c r="E95" s="46" t="s">
        <v>89</v>
      </c>
      <c r="F95" s="46" t="s">
        <v>275</v>
      </c>
      <c r="G95" s="47" t="s">
        <v>69</v>
      </c>
    </row>
    <row r="96" spans="1:7" s="4" customFormat="1" ht="15.75">
      <c r="A96" s="17">
        <v>634</v>
      </c>
      <c r="B96" s="150" t="s">
        <v>184</v>
      </c>
      <c r="C96" s="151"/>
      <c r="D96" s="16"/>
      <c r="E96" s="16"/>
      <c r="F96" s="16"/>
      <c r="G96" s="17"/>
    </row>
    <row r="97" spans="1:7" s="4" customFormat="1" ht="15.75">
      <c r="A97" s="17" t="s">
        <v>102</v>
      </c>
      <c r="B97" s="17" t="s">
        <v>103</v>
      </c>
      <c r="C97" s="17"/>
      <c r="D97" s="16"/>
      <c r="E97" s="16"/>
      <c r="F97" s="16"/>
      <c r="G97" s="17"/>
    </row>
    <row r="98" spans="1:7" ht="15.75">
      <c r="A98" s="49">
        <v>634</v>
      </c>
      <c r="B98" s="49" t="s">
        <v>106</v>
      </c>
      <c r="C98" s="18" t="s">
        <v>249</v>
      </c>
      <c r="D98" s="20">
        <v>50</v>
      </c>
      <c r="E98" s="20">
        <v>50</v>
      </c>
      <c r="F98" s="20">
        <v>50</v>
      </c>
      <c r="G98" s="18"/>
    </row>
    <row r="99" spans="1:7" ht="15.75">
      <c r="A99" s="50" t="s">
        <v>187</v>
      </c>
      <c r="B99" s="148" t="s">
        <v>188</v>
      </c>
      <c r="C99" s="149"/>
      <c r="D99" s="20"/>
      <c r="E99" s="20"/>
      <c r="F99" s="20"/>
      <c r="G99" s="18"/>
    </row>
    <row r="100" spans="1:7" ht="15.75">
      <c r="A100" s="49" t="s">
        <v>187</v>
      </c>
      <c r="B100" s="49" t="s">
        <v>178</v>
      </c>
      <c r="C100" s="18" t="s">
        <v>250</v>
      </c>
      <c r="D100" s="20">
        <v>3100</v>
      </c>
      <c r="E100" s="20">
        <v>3100</v>
      </c>
      <c r="F100" s="20">
        <v>3100</v>
      </c>
      <c r="G100" s="18"/>
    </row>
    <row r="101" spans="1:7" ht="15.75">
      <c r="A101" s="50" t="s">
        <v>191</v>
      </c>
      <c r="B101" s="148" t="s">
        <v>192</v>
      </c>
      <c r="C101" s="149"/>
      <c r="D101" s="20"/>
      <c r="E101" s="20"/>
      <c r="F101" s="20"/>
      <c r="G101" s="18"/>
    </row>
    <row r="102" spans="1:7" ht="15.75">
      <c r="A102" s="49" t="s">
        <v>191</v>
      </c>
      <c r="B102" s="49" t="s">
        <v>204</v>
      </c>
      <c r="C102" s="18" t="s">
        <v>251</v>
      </c>
      <c r="D102" s="20">
        <v>200</v>
      </c>
      <c r="E102" s="20">
        <v>200</v>
      </c>
      <c r="F102" s="20">
        <v>200</v>
      </c>
      <c r="G102" s="18"/>
    </row>
    <row r="103" spans="1:7" ht="15.75">
      <c r="A103" s="18"/>
      <c r="B103" s="18"/>
      <c r="C103" s="12" t="s">
        <v>29</v>
      </c>
      <c r="D103" s="44">
        <f>SUM(D98:D102)</f>
        <v>3350</v>
      </c>
      <c r="E103" s="44">
        <f>SUM(E96:E102)</f>
        <v>3350</v>
      </c>
      <c r="F103" s="44">
        <f>SUM(F96:F102)</f>
        <v>3350</v>
      </c>
      <c r="G103" s="18"/>
    </row>
    <row r="104" spans="1:7" ht="18.75">
      <c r="A104" s="159" t="s">
        <v>345</v>
      </c>
      <c r="B104" s="160"/>
      <c r="C104" s="160"/>
      <c r="D104" s="160"/>
      <c r="E104" s="160"/>
      <c r="F104" s="160"/>
      <c r="G104" s="161"/>
    </row>
    <row r="105" spans="1:7" s="4" customFormat="1" ht="31.5">
      <c r="A105" s="47" t="s">
        <v>101</v>
      </c>
      <c r="B105" s="47">
        <v>600</v>
      </c>
      <c r="C105" s="133" t="s">
        <v>346</v>
      </c>
      <c r="D105" s="46" t="s">
        <v>276</v>
      </c>
      <c r="E105" s="46" t="s">
        <v>277</v>
      </c>
      <c r="F105" s="46" t="s">
        <v>278</v>
      </c>
      <c r="G105" s="47" t="s">
        <v>69</v>
      </c>
    </row>
    <row r="106" spans="1:7" s="75" customFormat="1" ht="15.75">
      <c r="A106" s="47" t="s">
        <v>102</v>
      </c>
      <c r="B106" s="47" t="s">
        <v>103</v>
      </c>
      <c r="C106" s="47"/>
      <c r="D106" s="46"/>
      <c r="E106" s="46"/>
      <c r="F106" s="46"/>
      <c r="G106" s="47"/>
    </row>
    <row r="107" spans="1:7" s="4" customFormat="1" ht="15.75">
      <c r="A107" s="12">
        <v>633</v>
      </c>
      <c r="B107" s="148" t="s">
        <v>175</v>
      </c>
      <c r="C107" s="149"/>
      <c r="D107" s="16"/>
      <c r="E107" s="16"/>
      <c r="F107" s="16"/>
      <c r="G107" s="17"/>
    </row>
    <row r="108" spans="1:7" ht="15.75">
      <c r="A108" s="49">
        <v>633</v>
      </c>
      <c r="B108" s="49" t="s">
        <v>122</v>
      </c>
      <c r="C108" s="18" t="s">
        <v>45</v>
      </c>
      <c r="D108" s="20">
        <v>50</v>
      </c>
      <c r="E108" s="20">
        <v>50</v>
      </c>
      <c r="F108" s="20">
        <v>50</v>
      </c>
      <c r="G108" s="18"/>
    </row>
    <row r="109" spans="1:7" ht="15.75">
      <c r="A109" s="50" t="s">
        <v>191</v>
      </c>
      <c r="B109" s="148" t="s">
        <v>192</v>
      </c>
      <c r="C109" s="149"/>
      <c r="D109" s="20"/>
      <c r="E109" s="20"/>
      <c r="F109" s="20"/>
      <c r="G109" s="18"/>
    </row>
    <row r="110" spans="1:7" ht="15.75">
      <c r="A110" s="49" t="s">
        <v>191</v>
      </c>
      <c r="B110" s="49" t="s">
        <v>122</v>
      </c>
      <c r="C110" s="18" t="s">
        <v>46</v>
      </c>
      <c r="D110" s="19">
        <v>2900</v>
      </c>
      <c r="E110" s="19">
        <v>2900</v>
      </c>
      <c r="F110" s="19">
        <v>2900</v>
      </c>
      <c r="G110" s="18"/>
    </row>
    <row r="111" spans="1:7" ht="15.75">
      <c r="A111" s="49" t="s">
        <v>191</v>
      </c>
      <c r="B111" s="49" t="s">
        <v>112</v>
      </c>
      <c r="C111" s="18" t="s">
        <v>47</v>
      </c>
      <c r="D111" s="19">
        <v>1500</v>
      </c>
      <c r="E111" s="19">
        <v>2900</v>
      </c>
      <c r="F111" s="19">
        <v>2900</v>
      </c>
      <c r="G111" s="18"/>
    </row>
    <row r="112" spans="1:7" ht="15.75">
      <c r="A112" s="18"/>
      <c r="B112" s="18"/>
      <c r="C112" s="12" t="s">
        <v>29</v>
      </c>
      <c r="D112" s="13">
        <f>SUM(D108:D111)</f>
        <v>4450</v>
      </c>
      <c r="E112" s="13">
        <f>SUM(E107:E111)</f>
        <v>5850</v>
      </c>
      <c r="F112" s="13">
        <f>SUM(F107:F111)</f>
        <v>5850</v>
      </c>
      <c r="G112" s="18"/>
    </row>
    <row r="113" spans="1:7" ht="15.75">
      <c r="A113" s="28"/>
      <c r="B113" s="28"/>
      <c r="C113" s="43"/>
      <c r="D113" s="42"/>
      <c r="E113" s="42"/>
      <c r="F113" s="42"/>
      <c r="G113" s="28"/>
    </row>
    <row r="114" spans="1:7" ht="15.75">
      <c r="A114" s="14"/>
      <c r="B114" s="14"/>
      <c r="C114" s="43"/>
      <c r="D114" s="36"/>
      <c r="E114" s="36"/>
      <c r="F114" s="36"/>
      <c r="G114" s="28"/>
    </row>
    <row r="115" spans="1:7" ht="18.75">
      <c r="A115" s="159" t="s">
        <v>347</v>
      </c>
      <c r="B115" s="160"/>
      <c r="C115" s="160"/>
      <c r="D115" s="160"/>
      <c r="E115" s="160"/>
      <c r="F115" s="160"/>
      <c r="G115" s="161"/>
    </row>
    <row r="116" spans="1:7" s="4" customFormat="1" ht="31.5">
      <c r="A116" s="47" t="s">
        <v>101</v>
      </c>
      <c r="B116" s="47">
        <v>600</v>
      </c>
      <c r="C116" s="133" t="s">
        <v>348</v>
      </c>
      <c r="D116" s="46" t="s">
        <v>85</v>
      </c>
      <c r="E116" s="46" t="s">
        <v>81</v>
      </c>
      <c r="F116" s="46" t="s">
        <v>279</v>
      </c>
      <c r="G116" s="47" t="s">
        <v>69</v>
      </c>
    </row>
    <row r="117" spans="1:7" s="4" customFormat="1" ht="15.75">
      <c r="A117" s="47" t="s">
        <v>102</v>
      </c>
      <c r="B117" s="71" t="s">
        <v>103</v>
      </c>
      <c r="C117" s="71"/>
      <c r="D117" s="46"/>
      <c r="E117" s="46"/>
      <c r="F117" s="46"/>
      <c r="G117" s="47"/>
    </row>
    <row r="118" spans="1:7" s="38" customFormat="1" ht="15.75">
      <c r="A118" s="17">
        <v>633</v>
      </c>
      <c r="B118" s="150" t="s">
        <v>175</v>
      </c>
      <c r="C118" s="151"/>
      <c r="D118" s="39"/>
      <c r="E118" s="39"/>
      <c r="F118" s="39"/>
      <c r="G118" s="31"/>
    </row>
    <row r="119" spans="1:7" ht="31.5">
      <c r="A119" s="49">
        <v>633</v>
      </c>
      <c r="B119" s="49" t="s">
        <v>178</v>
      </c>
      <c r="C119" s="18" t="s">
        <v>63</v>
      </c>
      <c r="D119" s="20">
        <v>50</v>
      </c>
      <c r="E119" s="20">
        <v>50</v>
      </c>
      <c r="F119" s="20">
        <v>50</v>
      </c>
      <c r="G119" s="30" t="s">
        <v>62</v>
      </c>
    </row>
    <row r="120" spans="1:7" ht="31.5">
      <c r="A120" s="49" t="s">
        <v>174</v>
      </c>
      <c r="B120" s="49" t="s">
        <v>178</v>
      </c>
      <c r="C120" s="18" t="s">
        <v>65</v>
      </c>
      <c r="D120" s="20">
        <v>100</v>
      </c>
      <c r="E120" s="20">
        <v>100</v>
      </c>
      <c r="F120" s="20">
        <v>100</v>
      </c>
      <c r="G120" s="30" t="s">
        <v>294</v>
      </c>
    </row>
    <row r="121" spans="1:7" ht="15.75">
      <c r="A121" s="49"/>
      <c r="B121" s="49"/>
      <c r="C121" s="12" t="s">
        <v>29</v>
      </c>
      <c r="D121" s="44">
        <f>SUM(D119:D120)</f>
        <v>150</v>
      </c>
      <c r="E121" s="44">
        <f>SUM(E118:E120)</f>
        <v>150</v>
      </c>
      <c r="F121" s="44">
        <f>SUM(F118:F120)</f>
        <v>150</v>
      </c>
      <c r="G121" s="18"/>
    </row>
    <row r="122" spans="1:7" s="4" customFormat="1" ht="31.5">
      <c r="A122" s="66" t="s">
        <v>101</v>
      </c>
      <c r="B122" s="66" t="s">
        <v>253</v>
      </c>
      <c r="C122" s="133" t="s">
        <v>349</v>
      </c>
      <c r="D122" s="46" t="s">
        <v>79</v>
      </c>
      <c r="E122" s="46" t="s">
        <v>83</v>
      </c>
      <c r="F122" s="46" t="s">
        <v>275</v>
      </c>
      <c r="G122" s="47" t="s">
        <v>69</v>
      </c>
    </row>
    <row r="123" spans="1:7" s="64" customFormat="1" ht="15.75">
      <c r="A123" s="65" t="s">
        <v>172</v>
      </c>
      <c r="B123" s="150" t="s">
        <v>254</v>
      </c>
      <c r="C123" s="151"/>
      <c r="D123" s="16"/>
      <c r="E123" s="16"/>
      <c r="F123" s="16"/>
      <c r="G123" s="17"/>
    </row>
    <row r="124" spans="1:8" ht="31.5">
      <c r="A124" s="49" t="s">
        <v>172</v>
      </c>
      <c r="B124" s="49" t="s">
        <v>106</v>
      </c>
      <c r="C124" s="30" t="s">
        <v>256</v>
      </c>
      <c r="D124" s="20">
        <v>592</v>
      </c>
      <c r="E124" s="20">
        <v>592</v>
      </c>
      <c r="F124" s="20">
        <v>592</v>
      </c>
      <c r="G124" s="18"/>
      <c r="H124" s="9"/>
    </row>
    <row r="125" spans="1:7" ht="24" customHeight="1">
      <c r="A125" s="49" t="s">
        <v>172</v>
      </c>
      <c r="B125" s="49" t="s">
        <v>108</v>
      </c>
      <c r="C125" s="18" t="s">
        <v>255</v>
      </c>
      <c r="D125" s="19">
        <v>1000</v>
      </c>
      <c r="E125" s="19">
        <v>1000</v>
      </c>
      <c r="F125" s="19">
        <v>1000</v>
      </c>
      <c r="G125" s="18"/>
    </row>
    <row r="126" spans="1:7" ht="15.75">
      <c r="A126" s="50" t="s">
        <v>187</v>
      </c>
      <c r="B126" s="148" t="s">
        <v>188</v>
      </c>
      <c r="C126" s="149"/>
      <c r="D126" s="19"/>
      <c r="E126" s="19"/>
      <c r="F126" s="19"/>
      <c r="G126" s="18"/>
    </row>
    <row r="127" spans="1:7" ht="15.75">
      <c r="A127" s="49" t="s">
        <v>187</v>
      </c>
      <c r="B127" s="49" t="s">
        <v>122</v>
      </c>
      <c r="C127" s="18" t="s">
        <v>33</v>
      </c>
      <c r="D127" s="20">
        <v>183</v>
      </c>
      <c r="E127" s="20">
        <v>183</v>
      </c>
      <c r="F127" s="20">
        <v>183</v>
      </c>
      <c r="G127" s="18"/>
    </row>
    <row r="128" spans="1:7" ht="15.75">
      <c r="A128" s="49"/>
      <c r="B128" s="49"/>
      <c r="C128" s="12" t="s">
        <v>29</v>
      </c>
      <c r="D128" s="13">
        <f>SUM(D124:D127)</f>
        <v>1775</v>
      </c>
      <c r="E128" s="13">
        <f>SUM(E123:E127)</f>
        <v>1775</v>
      </c>
      <c r="F128" s="13">
        <f>SUM(F123:F127)</f>
        <v>1775</v>
      </c>
      <c r="G128" s="18"/>
    </row>
    <row r="129" spans="1:7" s="4" customFormat="1" ht="31.5">
      <c r="A129" s="66" t="s">
        <v>101</v>
      </c>
      <c r="B129" s="67" t="s">
        <v>253</v>
      </c>
      <c r="C129" s="133" t="s">
        <v>350</v>
      </c>
      <c r="D129" s="46" t="s">
        <v>280</v>
      </c>
      <c r="E129" s="46" t="s">
        <v>89</v>
      </c>
      <c r="F129" s="46" t="s">
        <v>275</v>
      </c>
      <c r="G129" s="47" t="s">
        <v>69</v>
      </c>
    </row>
    <row r="130" spans="1:7" s="64" customFormat="1" ht="15.75">
      <c r="A130" s="65" t="s">
        <v>172</v>
      </c>
      <c r="B130" s="150" t="s">
        <v>254</v>
      </c>
      <c r="C130" s="151"/>
      <c r="D130" s="16"/>
      <c r="E130" s="16"/>
      <c r="F130" s="16"/>
      <c r="G130" s="17"/>
    </row>
    <row r="131" spans="1:7" ht="15.75">
      <c r="A131" s="49" t="s">
        <v>172</v>
      </c>
      <c r="B131" s="49" t="s">
        <v>106</v>
      </c>
      <c r="C131" s="18" t="s">
        <v>257</v>
      </c>
      <c r="D131" s="19">
        <v>1000</v>
      </c>
      <c r="E131" s="19">
        <v>1000</v>
      </c>
      <c r="F131" s="19">
        <v>1000</v>
      </c>
      <c r="G131" s="18"/>
    </row>
    <row r="132" spans="1:7" ht="15.75">
      <c r="A132" s="50" t="s">
        <v>187</v>
      </c>
      <c r="B132" s="148" t="s">
        <v>188</v>
      </c>
      <c r="C132" s="149"/>
      <c r="D132" s="19"/>
      <c r="E132" s="19"/>
      <c r="F132" s="19"/>
      <c r="G132" s="18"/>
    </row>
    <row r="133" spans="1:7" ht="15.75">
      <c r="A133" s="49" t="s">
        <v>187</v>
      </c>
      <c r="B133" s="49" t="s">
        <v>178</v>
      </c>
      <c r="C133" s="18" t="s">
        <v>34</v>
      </c>
      <c r="D133" s="20">
        <v>100</v>
      </c>
      <c r="E133" s="20">
        <v>100</v>
      </c>
      <c r="F133" s="20">
        <v>100</v>
      </c>
      <c r="G133" s="18"/>
    </row>
    <row r="134" spans="1:7" ht="15.75">
      <c r="A134" s="49" t="s">
        <v>187</v>
      </c>
      <c r="B134" s="49" t="s">
        <v>178</v>
      </c>
      <c r="C134" s="18" t="s">
        <v>35</v>
      </c>
      <c r="D134" s="20">
        <v>200</v>
      </c>
      <c r="E134" s="20">
        <v>200</v>
      </c>
      <c r="F134" s="20">
        <v>200</v>
      </c>
      <c r="G134" s="18"/>
    </row>
    <row r="135" spans="1:7" ht="15.75">
      <c r="A135" s="49"/>
      <c r="B135" s="49"/>
      <c r="C135" s="12" t="s">
        <v>29</v>
      </c>
      <c r="D135" s="13">
        <f>SUM(D131:D134)</f>
        <v>1300</v>
      </c>
      <c r="E135" s="13">
        <f>SUM(E130:E134)</f>
        <v>1300</v>
      </c>
      <c r="F135" s="13">
        <f>SUM(F130:F134)</f>
        <v>1300</v>
      </c>
      <c r="G135" s="18"/>
    </row>
    <row r="136" spans="1:7" s="4" customFormat="1" ht="31.5">
      <c r="A136" s="63" t="s">
        <v>101</v>
      </c>
      <c r="B136" s="67" t="s">
        <v>253</v>
      </c>
      <c r="C136" s="134" t="s">
        <v>351</v>
      </c>
      <c r="D136" s="46" t="s">
        <v>77</v>
      </c>
      <c r="E136" s="46" t="s">
        <v>85</v>
      </c>
      <c r="F136" s="46" t="s">
        <v>80</v>
      </c>
      <c r="G136" s="47" t="s">
        <v>69</v>
      </c>
    </row>
    <row r="137" spans="1:7" s="64" customFormat="1" ht="15.75">
      <c r="A137" s="65" t="s">
        <v>172</v>
      </c>
      <c r="B137" s="150" t="s">
        <v>254</v>
      </c>
      <c r="C137" s="151"/>
      <c r="D137" s="16"/>
      <c r="E137" s="16"/>
      <c r="F137" s="16"/>
      <c r="G137" s="17"/>
    </row>
    <row r="138" spans="1:7" ht="15.75">
      <c r="A138" s="49" t="s">
        <v>172</v>
      </c>
      <c r="B138" s="49" t="s">
        <v>106</v>
      </c>
      <c r="C138" s="18" t="s">
        <v>64</v>
      </c>
      <c r="D138" s="19">
        <v>1300</v>
      </c>
      <c r="E138" s="19">
        <v>1300</v>
      </c>
      <c r="F138" s="19">
        <v>1300</v>
      </c>
      <c r="G138" s="18"/>
    </row>
    <row r="139" spans="1:7" ht="15.75">
      <c r="A139" s="49" t="s">
        <v>172</v>
      </c>
      <c r="B139" s="49" t="s">
        <v>108</v>
      </c>
      <c r="C139" s="18" t="s">
        <v>7</v>
      </c>
      <c r="D139" s="20">
        <v>500</v>
      </c>
      <c r="E139" s="20">
        <v>500</v>
      </c>
      <c r="F139" s="20">
        <v>500</v>
      </c>
      <c r="G139" s="18"/>
    </row>
    <row r="140" spans="1:7" ht="15.75">
      <c r="A140" s="72" t="s">
        <v>174</v>
      </c>
      <c r="B140" s="148" t="s">
        <v>175</v>
      </c>
      <c r="C140" s="149"/>
      <c r="D140" s="20"/>
      <c r="E140" s="20"/>
      <c r="F140" s="20"/>
      <c r="G140" s="18"/>
    </row>
    <row r="141" spans="1:7" ht="27.75" customHeight="1">
      <c r="A141" s="49" t="s">
        <v>174</v>
      </c>
      <c r="B141" s="49" t="s">
        <v>178</v>
      </c>
      <c r="C141" s="18" t="s">
        <v>297</v>
      </c>
      <c r="D141" s="20">
        <v>100</v>
      </c>
      <c r="E141" s="20">
        <v>100</v>
      </c>
      <c r="F141" s="20">
        <v>100</v>
      </c>
      <c r="G141" s="30" t="s">
        <v>224</v>
      </c>
    </row>
    <row r="142" spans="1:7" ht="15.75">
      <c r="A142" s="50" t="s">
        <v>187</v>
      </c>
      <c r="B142" s="148" t="s">
        <v>188</v>
      </c>
      <c r="C142" s="149"/>
      <c r="D142" s="20"/>
      <c r="E142" s="20"/>
      <c r="F142" s="20"/>
      <c r="G142" s="18"/>
    </row>
    <row r="143" spans="1:7" ht="15.75">
      <c r="A143" s="49" t="s">
        <v>187</v>
      </c>
      <c r="B143" s="49" t="s">
        <v>178</v>
      </c>
      <c r="C143" s="18" t="s">
        <v>258</v>
      </c>
      <c r="D143" s="20">
        <v>200</v>
      </c>
      <c r="E143" s="20">
        <v>200</v>
      </c>
      <c r="F143" s="20">
        <v>200</v>
      </c>
      <c r="G143" s="18"/>
    </row>
    <row r="144" spans="1:7" ht="15.75">
      <c r="A144" s="49" t="s">
        <v>187</v>
      </c>
      <c r="B144" s="49" t="s">
        <v>178</v>
      </c>
      <c r="C144" s="18" t="s">
        <v>259</v>
      </c>
      <c r="D144" s="20">
        <v>250</v>
      </c>
      <c r="E144" s="20">
        <v>250</v>
      </c>
      <c r="F144" s="20">
        <v>250</v>
      </c>
      <c r="G144" s="18" t="s">
        <v>295</v>
      </c>
    </row>
    <row r="145" spans="1:7" ht="15.75">
      <c r="A145" s="49" t="s">
        <v>187</v>
      </c>
      <c r="B145" s="49" t="s">
        <v>178</v>
      </c>
      <c r="C145" s="18" t="s">
        <v>260</v>
      </c>
      <c r="D145" s="20">
        <v>585</v>
      </c>
      <c r="E145" s="20">
        <v>585</v>
      </c>
      <c r="F145" s="20">
        <v>585</v>
      </c>
      <c r="G145" s="18" t="s">
        <v>296</v>
      </c>
    </row>
    <row r="146" spans="1:7" ht="15.75">
      <c r="A146" s="50" t="s">
        <v>191</v>
      </c>
      <c r="B146" s="148" t="s">
        <v>192</v>
      </c>
      <c r="C146" s="149"/>
      <c r="D146" s="20"/>
      <c r="E146" s="20"/>
      <c r="F146" s="20"/>
      <c r="G146" s="18"/>
    </row>
    <row r="147" spans="1:7" ht="15.75">
      <c r="A147" s="49" t="s">
        <v>191</v>
      </c>
      <c r="B147" s="49" t="s">
        <v>122</v>
      </c>
      <c r="C147" s="18" t="s">
        <v>36</v>
      </c>
      <c r="D147" s="20">
        <v>300</v>
      </c>
      <c r="E147" s="20">
        <v>300</v>
      </c>
      <c r="F147" s="20">
        <v>300</v>
      </c>
      <c r="G147" s="18"/>
    </row>
    <row r="148" spans="1:7" ht="15.75">
      <c r="A148" s="49"/>
      <c r="B148" s="49"/>
      <c r="C148" s="12" t="s">
        <v>29</v>
      </c>
      <c r="D148" s="13">
        <f>SUM(D138:D147)</f>
        <v>3235</v>
      </c>
      <c r="E148" s="13">
        <f>SUM(E137:E147)</f>
        <v>3235</v>
      </c>
      <c r="F148" s="13">
        <f>SUM(F137:F147)</f>
        <v>3235</v>
      </c>
      <c r="G148" s="18"/>
    </row>
    <row r="149" spans="1:7" ht="15.75">
      <c r="A149" s="170" t="s">
        <v>361</v>
      </c>
      <c r="B149" s="170"/>
      <c r="C149" s="170"/>
      <c r="D149" s="105">
        <f>SUM(D121,D128,D135,D148)</f>
        <v>6460</v>
      </c>
      <c r="E149" s="105"/>
      <c r="F149" s="105"/>
      <c r="G149" s="106"/>
    </row>
    <row r="150" spans="1:7" s="4" customFormat="1" ht="31.5">
      <c r="A150" s="47" t="s">
        <v>101</v>
      </c>
      <c r="B150" s="47">
        <v>600</v>
      </c>
      <c r="C150" s="135" t="s">
        <v>366</v>
      </c>
      <c r="D150" s="46" t="s">
        <v>86</v>
      </c>
      <c r="E150" s="46" t="s">
        <v>84</v>
      </c>
      <c r="F150" s="46" t="s">
        <v>87</v>
      </c>
      <c r="G150" s="47" t="s">
        <v>69</v>
      </c>
    </row>
    <row r="151" spans="1:7" s="4" customFormat="1" ht="15.75">
      <c r="A151" s="47" t="s">
        <v>102</v>
      </c>
      <c r="B151" s="47" t="s">
        <v>103</v>
      </c>
      <c r="C151" s="68"/>
      <c r="D151" s="46"/>
      <c r="E151" s="46"/>
      <c r="F151" s="46"/>
      <c r="G151" s="47"/>
    </row>
    <row r="152" spans="1:7" s="4" customFormat="1" ht="15.75">
      <c r="A152" s="17">
        <v>633</v>
      </c>
      <c r="B152" s="150" t="s">
        <v>175</v>
      </c>
      <c r="C152" s="151"/>
      <c r="D152" s="16"/>
      <c r="E152" s="16"/>
      <c r="F152" s="16"/>
      <c r="G152" s="17"/>
    </row>
    <row r="153" spans="1:7" ht="15.75">
      <c r="A153" s="49">
        <v>633</v>
      </c>
      <c r="B153" s="49" t="s">
        <v>178</v>
      </c>
      <c r="C153" s="18" t="s">
        <v>97</v>
      </c>
      <c r="D153" s="20">
        <v>100</v>
      </c>
      <c r="E153" s="20">
        <v>100</v>
      </c>
      <c r="F153" s="20">
        <v>100</v>
      </c>
      <c r="G153" s="18"/>
    </row>
    <row r="154" spans="1:7" ht="15.75">
      <c r="A154" s="49" t="s">
        <v>174</v>
      </c>
      <c r="B154" s="49" t="s">
        <v>178</v>
      </c>
      <c r="C154" s="18" t="s">
        <v>99</v>
      </c>
      <c r="D154" s="20">
        <v>300</v>
      </c>
      <c r="E154" s="20">
        <v>300</v>
      </c>
      <c r="F154" s="20">
        <v>300</v>
      </c>
      <c r="G154" s="18"/>
    </row>
    <row r="155" spans="1:7" ht="15.75">
      <c r="A155" s="49" t="s">
        <v>174</v>
      </c>
      <c r="B155" s="49" t="s">
        <v>180</v>
      </c>
      <c r="C155" s="18" t="s">
        <v>67</v>
      </c>
      <c r="D155" s="20">
        <v>300</v>
      </c>
      <c r="E155" s="20">
        <v>300</v>
      </c>
      <c r="F155" s="20">
        <v>300</v>
      </c>
      <c r="G155" s="18"/>
    </row>
    <row r="156" spans="1:7" ht="15.75">
      <c r="A156" s="49" t="s">
        <v>174</v>
      </c>
      <c r="B156" s="49" t="s">
        <v>180</v>
      </c>
      <c r="C156" s="18" t="s">
        <v>66</v>
      </c>
      <c r="D156" s="20">
        <v>100</v>
      </c>
      <c r="E156" s="20">
        <v>100</v>
      </c>
      <c r="F156" s="20">
        <v>100</v>
      </c>
      <c r="G156" s="18"/>
    </row>
    <row r="157" spans="1:7" ht="15.75">
      <c r="A157" s="50" t="s">
        <v>191</v>
      </c>
      <c r="B157" s="148" t="s">
        <v>192</v>
      </c>
      <c r="C157" s="149"/>
      <c r="D157" s="20"/>
      <c r="E157" s="20"/>
      <c r="F157" s="20"/>
      <c r="G157" s="18"/>
    </row>
    <row r="158" spans="1:7" ht="15.75">
      <c r="A158" s="49" t="s">
        <v>191</v>
      </c>
      <c r="B158" s="49" t="s">
        <v>122</v>
      </c>
      <c r="C158" s="18" t="s">
        <v>100</v>
      </c>
      <c r="D158" s="20">
        <v>150</v>
      </c>
      <c r="E158" s="20">
        <v>150</v>
      </c>
      <c r="F158" s="20">
        <v>150</v>
      </c>
      <c r="G158" s="18"/>
    </row>
    <row r="159" spans="1:7" ht="15.75">
      <c r="A159" s="50" t="s">
        <v>213</v>
      </c>
      <c r="B159" s="148" t="s">
        <v>261</v>
      </c>
      <c r="C159" s="149"/>
      <c r="D159" s="20"/>
      <c r="E159" s="20"/>
      <c r="F159" s="20"/>
      <c r="G159" s="18"/>
    </row>
    <row r="160" spans="1:7" ht="31.5">
      <c r="A160" s="49" t="s">
        <v>213</v>
      </c>
      <c r="B160" s="49" t="s">
        <v>197</v>
      </c>
      <c r="C160" s="18" t="s">
        <v>222</v>
      </c>
      <c r="D160" s="20">
        <v>200</v>
      </c>
      <c r="E160" s="20">
        <v>200</v>
      </c>
      <c r="F160" s="20">
        <v>200</v>
      </c>
      <c r="G160" s="30" t="s">
        <v>337</v>
      </c>
    </row>
    <row r="161" spans="1:7" ht="15.75">
      <c r="A161" s="49"/>
      <c r="B161" s="49"/>
      <c r="C161" s="12" t="s">
        <v>29</v>
      </c>
      <c r="D161" s="44">
        <f>SUM(D153:D160)</f>
        <v>1150</v>
      </c>
      <c r="E161" s="44">
        <f>SUM(E152:E160)</f>
        <v>1150</v>
      </c>
      <c r="F161" s="44">
        <f>SUM(F152:F160)</f>
        <v>1150</v>
      </c>
      <c r="G161" s="18"/>
    </row>
    <row r="162" spans="1:7" s="4" customFormat="1" ht="15.75">
      <c r="A162" s="65" t="s">
        <v>172</v>
      </c>
      <c r="B162" s="150" t="s">
        <v>262</v>
      </c>
      <c r="C162" s="151"/>
      <c r="D162" s="16"/>
      <c r="E162" s="16"/>
      <c r="F162" s="16"/>
      <c r="G162" s="17"/>
    </row>
    <row r="163" spans="1:7" ht="15.75">
      <c r="A163" s="49" t="s">
        <v>172</v>
      </c>
      <c r="B163" s="49" t="s">
        <v>106</v>
      </c>
      <c r="C163" s="18" t="s">
        <v>98</v>
      </c>
      <c r="D163" s="20">
        <v>542</v>
      </c>
      <c r="E163" s="20">
        <v>542</v>
      </c>
      <c r="F163" s="20">
        <v>542</v>
      </c>
      <c r="G163" s="18"/>
    </row>
    <row r="164" spans="1:7" ht="15.75">
      <c r="A164" s="50" t="s">
        <v>174</v>
      </c>
      <c r="B164" s="148" t="s">
        <v>175</v>
      </c>
      <c r="C164" s="158"/>
      <c r="D164" s="20"/>
      <c r="E164" s="20"/>
      <c r="F164" s="20"/>
      <c r="G164" s="18"/>
    </row>
    <row r="165" spans="1:7" ht="15.75">
      <c r="A165" s="49" t="s">
        <v>174</v>
      </c>
      <c r="B165" s="49" t="s">
        <v>178</v>
      </c>
      <c r="C165" s="18" t="s">
        <v>223</v>
      </c>
      <c r="D165" s="20">
        <v>100</v>
      </c>
      <c r="E165" s="20">
        <v>100</v>
      </c>
      <c r="F165" s="20">
        <v>100</v>
      </c>
      <c r="G165" s="18"/>
    </row>
    <row r="166" spans="1:7" ht="15.75">
      <c r="A166" s="49" t="s">
        <v>174</v>
      </c>
      <c r="B166" s="49" t="s">
        <v>178</v>
      </c>
      <c r="C166" s="18" t="s">
        <v>263</v>
      </c>
      <c r="D166" s="20">
        <v>100</v>
      </c>
      <c r="E166" s="20">
        <v>100</v>
      </c>
      <c r="F166" s="20">
        <v>100</v>
      </c>
      <c r="G166" s="18" t="s">
        <v>298</v>
      </c>
    </row>
    <row r="167" spans="1:7" ht="15.75">
      <c r="A167" s="49" t="s">
        <v>174</v>
      </c>
      <c r="B167" s="49" t="s">
        <v>179</v>
      </c>
      <c r="C167" s="18" t="s">
        <v>38</v>
      </c>
      <c r="D167" s="20">
        <v>100</v>
      </c>
      <c r="E167" s="20">
        <v>100</v>
      </c>
      <c r="F167" s="20">
        <v>100</v>
      </c>
      <c r="G167" s="18" t="s">
        <v>299</v>
      </c>
    </row>
    <row r="168" spans="1:7" ht="15.75">
      <c r="A168" s="50" t="s">
        <v>187</v>
      </c>
      <c r="B168" s="148" t="s">
        <v>188</v>
      </c>
      <c r="C168" s="149"/>
      <c r="D168" s="20"/>
      <c r="E168" s="20"/>
      <c r="F168" s="20"/>
      <c r="G168" s="18"/>
    </row>
    <row r="169" spans="1:7" ht="15.75">
      <c r="A169" s="49" t="s">
        <v>187</v>
      </c>
      <c r="B169" s="49" t="s">
        <v>178</v>
      </c>
      <c r="C169" s="18" t="s">
        <v>39</v>
      </c>
      <c r="D169" s="19">
        <v>400</v>
      </c>
      <c r="E169" s="19">
        <v>400</v>
      </c>
      <c r="F169" s="19">
        <v>400</v>
      </c>
      <c r="G169" s="18" t="s">
        <v>300</v>
      </c>
    </row>
    <row r="170" spans="1:7" ht="15.75">
      <c r="A170" s="50" t="s">
        <v>191</v>
      </c>
      <c r="B170" s="148" t="s">
        <v>192</v>
      </c>
      <c r="C170" s="149"/>
      <c r="D170" s="19"/>
      <c r="E170" s="19"/>
      <c r="F170" s="19"/>
      <c r="G170" s="18"/>
    </row>
    <row r="171" spans="1:7" ht="15.75">
      <c r="A171" s="49" t="s">
        <v>191</v>
      </c>
      <c r="B171" s="49" t="s">
        <v>204</v>
      </c>
      <c r="C171" s="18" t="s">
        <v>40</v>
      </c>
      <c r="D171" s="20">
        <v>320</v>
      </c>
      <c r="E171" s="20">
        <v>320</v>
      </c>
      <c r="F171" s="20">
        <v>320</v>
      </c>
      <c r="G171" s="18"/>
    </row>
    <row r="172" spans="1:7" ht="15.75">
      <c r="A172" s="49"/>
      <c r="B172" s="49"/>
      <c r="C172" s="12" t="s">
        <v>29</v>
      </c>
      <c r="D172" s="13">
        <f>SUM(D163:D171)</f>
        <v>1562</v>
      </c>
      <c r="E172" s="13">
        <f>SUM(E162:E171)</f>
        <v>1562</v>
      </c>
      <c r="F172" s="13">
        <f>SUM(F162:F171)</f>
        <v>1562</v>
      </c>
      <c r="G172" s="18"/>
    </row>
    <row r="173" spans="1:7" s="4" customFormat="1" ht="31.5">
      <c r="A173" s="66" t="s">
        <v>101</v>
      </c>
      <c r="B173" s="66" t="s">
        <v>253</v>
      </c>
      <c r="C173" s="134" t="s">
        <v>352</v>
      </c>
      <c r="D173" s="46" t="s">
        <v>77</v>
      </c>
      <c r="E173" s="46" t="s">
        <v>78</v>
      </c>
      <c r="F173" s="46" t="s">
        <v>88</v>
      </c>
      <c r="G173" s="47" t="s">
        <v>69</v>
      </c>
    </row>
    <row r="174" spans="1:7" s="4" customFormat="1" ht="15.75">
      <c r="A174" s="66" t="s">
        <v>102</v>
      </c>
      <c r="B174" s="66" t="s">
        <v>103</v>
      </c>
      <c r="C174" s="68"/>
      <c r="D174" s="46"/>
      <c r="E174" s="46"/>
      <c r="F174" s="46"/>
      <c r="G174" s="47"/>
    </row>
    <row r="175" spans="1:7" s="64" customFormat="1" ht="15.75">
      <c r="A175" s="65" t="s">
        <v>172</v>
      </c>
      <c r="B175" s="152" t="s">
        <v>262</v>
      </c>
      <c r="C175" s="152"/>
      <c r="D175" s="16"/>
      <c r="E175" s="16"/>
      <c r="F175" s="16"/>
      <c r="G175" s="17"/>
    </row>
    <row r="176" spans="1:7" ht="15.75">
      <c r="A176" s="49" t="s">
        <v>172</v>
      </c>
      <c r="B176" s="49" t="s">
        <v>106</v>
      </c>
      <c r="C176" s="18" t="s">
        <v>41</v>
      </c>
      <c r="D176" s="20">
        <v>276</v>
      </c>
      <c r="E176" s="20">
        <v>276</v>
      </c>
      <c r="F176" s="20">
        <v>276</v>
      </c>
      <c r="G176" s="18"/>
    </row>
    <row r="177" spans="1:7" ht="15.75">
      <c r="A177" s="49" t="s">
        <v>172</v>
      </c>
      <c r="B177" s="49" t="s">
        <v>108</v>
      </c>
      <c r="C177" s="18" t="s">
        <v>42</v>
      </c>
      <c r="D177" s="20">
        <v>24</v>
      </c>
      <c r="E177" s="20">
        <v>24</v>
      </c>
      <c r="F177" s="20">
        <v>24</v>
      </c>
      <c r="G177" s="18"/>
    </row>
    <row r="178" spans="1:7" ht="15.75">
      <c r="A178" s="50" t="s">
        <v>174</v>
      </c>
      <c r="B178" s="147" t="s">
        <v>175</v>
      </c>
      <c r="C178" s="147"/>
      <c r="D178" s="20"/>
      <c r="E178" s="20"/>
      <c r="F178" s="20"/>
      <c r="G178" s="18"/>
    </row>
    <row r="179" spans="1:7" ht="15.75">
      <c r="A179" s="49" t="s">
        <v>174</v>
      </c>
      <c r="B179" s="49" t="s">
        <v>178</v>
      </c>
      <c r="C179" s="18" t="s">
        <v>43</v>
      </c>
      <c r="D179" s="20">
        <v>50</v>
      </c>
      <c r="E179" s="20">
        <v>50</v>
      </c>
      <c r="F179" s="20">
        <v>50</v>
      </c>
      <c r="G179" s="18"/>
    </row>
    <row r="180" spans="1:7" ht="39.75" customHeight="1">
      <c r="A180" s="49" t="s">
        <v>174</v>
      </c>
      <c r="B180" s="49" t="s">
        <v>225</v>
      </c>
      <c r="C180" s="18" t="s">
        <v>61</v>
      </c>
      <c r="D180" s="20">
        <v>50</v>
      </c>
      <c r="E180" s="20">
        <v>50</v>
      </c>
      <c r="F180" s="20">
        <v>50</v>
      </c>
      <c r="G180" s="30" t="s">
        <v>302</v>
      </c>
    </row>
    <row r="181" spans="1:7" ht="15.75">
      <c r="A181" s="50" t="s">
        <v>187</v>
      </c>
      <c r="B181" s="147" t="s">
        <v>188</v>
      </c>
      <c r="C181" s="147"/>
      <c r="D181" s="20"/>
      <c r="E181" s="20"/>
      <c r="F181" s="20"/>
      <c r="G181" s="18"/>
    </row>
    <row r="182" spans="1:7" ht="31.5">
      <c r="A182" s="49" t="s">
        <v>187</v>
      </c>
      <c r="B182" s="49" t="s">
        <v>178</v>
      </c>
      <c r="C182" s="18" t="s">
        <v>44</v>
      </c>
      <c r="D182" s="19">
        <v>100</v>
      </c>
      <c r="E182" s="19">
        <v>100</v>
      </c>
      <c r="F182" s="19">
        <v>100</v>
      </c>
      <c r="G182" s="30" t="s">
        <v>301</v>
      </c>
    </row>
    <row r="183" spans="1:7" ht="15.75">
      <c r="A183" s="50" t="s">
        <v>191</v>
      </c>
      <c r="B183" s="147" t="s">
        <v>192</v>
      </c>
      <c r="C183" s="147"/>
      <c r="D183" s="19"/>
      <c r="E183" s="19"/>
      <c r="F183" s="19"/>
      <c r="G183" s="18"/>
    </row>
    <row r="184" spans="1:7" ht="15.75">
      <c r="A184" s="49"/>
      <c r="B184" s="49"/>
      <c r="C184" s="12" t="s">
        <v>29</v>
      </c>
      <c r="D184" s="13">
        <f>SUM(D176:D183)</f>
        <v>500</v>
      </c>
      <c r="E184" s="13">
        <f>SUM(E175:E183)</f>
        <v>500</v>
      </c>
      <c r="F184" s="13">
        <f>SUM(F175:F183)</f>
        <v>500</v>
      </c>
      <c r="G184" s="18"/>
    </row>
    <row r="185" spans="1:7" ht="15.75">
      <c r="A185" s="171" t="s">
        <v>362</v>
      </c>
      <c r="B185" s="171"/>
      <c r="C185" s="171"/>
      <c r="D185" s="121">
        <f>SUM(D161,D172,D184)</f>
        <v>3212</v>
      </c>
      <c r="E185" s="121"/>
      <c r="F185" s="121"/>
      <c r="G185" s="122"/>
    </row>
    <row r="186" spans="1:7" ht="15.75">
      <c r="A186" s="45"/>
      <c r="B186" s="45"/>
      <c r="C186" s="153" t="s">
        <v>353</v>
      </c>
      <c r="D186" s="154"/>
      <c r="E186" s="154"/>
      <c r="F186" s="154"/>
      <c r="G186" s="45"/>
    </row>
    <row r="187" spans="1:7" s="64" customFormat="1" ht="31.5">
      <c r="A187" s="59" t="s">
        <v>101</v>
      </c>
      <c r="B187" s="59">
        <v>600</v>
      </c>
      <c r="C187" s="135" t="s">
        <v>354</v>
      </c>
      <c r="D187" s="58" t="s">
        <v>86</v>
      </c>
      <c r="E187" s="58" t="s">
        <v>78</v>
      </c>
      <c r="F187" s="58" t="s">
        <v>89</v>
      </c>
      <c r="G187" s="59" t="s">
        <v>69</v>
      </c>
    </row>
    <row r="188" spans="1:7" ht="15.75">
      <c r="A188" s="18">
        <v>611</v>
      </c>
      <c r="B188" s="18"/>
      <c r="C188" s="18" t="s">
        <v>12</v>
      </c>
      <c r="D188" s="19">
        <v>19000</v>
      </c>
      <c r="E188" s="19">
        <v>19000</v>
      </c>
      <c r="F188" s="19">
        <v>19000</v>
      </c>
      <c r="G188" s="18"/>
    </row>
    <row r="189" spans="1:7" ht="15.75">
      <c r="A189" s="12">
        <v>612</v>
      </c>
      <c r="B189" s="148" t="s">
        <v>264</v>
      </c>
      <c r="C189" s="149"/>
      <c r="D189" s="19"/>
      <c r="E189" s="19"/>
      <c r="F189" s="19"/>
      <c r="G189" s="18"/>
    </row>
    <row r="190" spans="1:7" ht="15.75">
      <c r="A190" s="49">
        <v>612</v>
      </c>
      <c r="B190" s="49" t="s">
        <v>106</v>
      </c>
      <c r="C190" s="18" t="s">
        <v>161</v>
      </c>
      <c r="D190" s="19">
        <v>1700</v>
      </c>
      <c r="E190" s="19">
        <v>1700</v>
      </c>
      <c r="F190" s="19">
        <v>1700</v>
      </c>
      <c r="G190" s="18"/>
    </row>
    <row r="191" spans="1:7" ht="15.75">
      <c r="A191" s="49" t="s">
        <v>160</v>
      </c>
      <c r="B191" s="49" t="s">
        <v>108</v>
      </c>
      <c r="C191" s="18" t="s">
        <v>265</v>
      </c>
      <c r="D191" s="19">
        <v>1790</v>
      </c>
      <c r="E191" s="19">
        <v>1790</v>
      </c>
      <c r="F191" s="19">
        <v>1790</v>
      </c>
      <c r="G191" s="18"/>
    </row>
    <row r="192" spans="1:7" ht="15.75">
      <c r="A192" s="49" t="s">
        <v>162</v>
      </c>
      <c r="B192" s="49"/>
      <c r="C192" s="18" t="s">
        <v>163</v>
      </c>
      <c r="D192" s="19">
        <v>400</v>
      </c>
      <c r="E192" s="19">
        <v>400</v>
      </c>
      <c r="F192" s="19">
        <v>400</v>
      </c>
      <c r="G192" s="18"/>
    </row>
    <row r="193" spans="1:7" ht="15.75">
      <c r="A193" s="50" t="s">
        <v>164</v>
      </c>
      <c r="B193" s="148" t="s">
        <v>165</v>
      </c>
      <c r="C193" s="149"/>
      <c r="D193" s="19"/>
      <c r="E193" s="19"/>
      <c r="F193" s="19"/>
      <c r="G193" s="18"/>
    </row>
    <row r="194" spans="1:7" ht="15.75">
      <c r="A194" s="49" t="s">
        <v>166</v>
      </c>
      <c r="B194" s="49"/>
      <c r="C194" s="18" t="s">
        <v>266</v>
      </c>
      <c r="D194" s="19">
        <v>1953</v>
      </c>
      <c r="E194" s="19">
        <v>1953</v>
      </c>
      <c r="F194" s="19">
        <v>1953</v>
      </c>
      <c r="G194" s="18"/>
    </row>
    <row r="195" spans="1:7" ht="15.75">
      <c r="A195" s="49" t="s">
        <v>167</v>
      </c>
      <c r="B195" s="49"/>
      <c r="C195" s="18" t="s">
        <v>267</v>
      </c>
      <c r="D195" s="19">
        <v>420</v>
      </c>
      <c r="E195" s="19">
        <v>420</v>
      </c>
      <c r="F195" s="19">
        <v>420</v>
      </c>
      <c r="G195" s="18"/>
    </row>
    <row r="196" spans="1:7" ht="15.75">
      <c r="A196" s="49" t="s">
        <v>168</v>
      </c>
      <c r="B196" s="49" t="s">
        <v>106</v>
      </c>
      <c r="C196" s="18" t="s">
        <v>13</v>
      </c>
      <c r="D196" s="20">
        <v>330</v>
      </c>
      <c r="E196" s="20">
        <v>330</v>
      </c>
      <c r="F196" s="20">
        <v>330</v>
      </c>
      <c r="G196" s="18"/>
    </row>
    <row r="197" spans="1:7" ht="15.75">
      <c r="A197" s="49" t="s">
        <v>168</v>
      </c>
      <c r="B197" s="49" t="s">
        <v>108</v>
      </c>
      <c r="C197" s="18" t="s">
        <v>14</v>
      </c>
      <c r="D197" s="19">
        <v>3040</v>
      </c>
      <c r="E197" s="19">
        <v>3040</v>
      </c>
      <c r="F197" s="19">
        <v>3040</v>
      </c>
      <c r="G197" s="18"/>
    </row>
    <row r="198" spans="1:7" ht="15.75">
      <c r="A198" s="49" t="s">
        <v>168</v>
      </c>
      <c r="B198" s="49" t="s">
        <v>104</v>
      </c>
      <c r="C198" s="18" t="s">
        <v>15</v>
      </c>
      <c r="D198" s="29">
        <v>190</v>
      </c>
      <c r="E198" s="29">
        <v>190</v>
      </c>
      <c r="F198" s="29">
        <v>190</v>
      </c>
      <c r="G198" s="18"/>
    </row>
    <row r="199" spans="1:7" ht="15.75">
      <c r="A199" s="49" t="s">
        <v>168</v>
      </c>
      <c r="B199" s="49" t="s">
        <v>122</v>
      </c>
      <c r="C199" s="18" t="s">
        <v>16</v>
      </c>
      <c r="D199" s="29">
        <v>670</v>
      </c>
      <c r="E199" s="29">
        <v>670</v>
      </c>
      <c r="F199" s="29">
        <v>670</v>
      </c>
      <c r="G199" s="18"/>
    </row>
    <row r="200" spans="1:7" ht="15.75">
      <c r="A200" s="49" t="s">
        <v>168</v>
      </c>
      <c r="B200" s="49" t="s">
        <v>169</v>
      </c>
      <c r="C200" s="18" t="s">
        <v>17</v>
      </c>
      <c r="D200" s="29">
        <v>240</v>
      </c>
      <c r="E200" s="29">
        <v>240</v>
      </c>
      <c r="F200" s="29">
        <v>240</v>
      </c>
      <c r="G200" s="18"/>
    </row>
    <row r="201" spans="1:7" ht="15.75">
      <c r="A201" s="49" t="s">
        <v>168</v>
      </c>
      <c r="B201" s="49" t="s">
        <v>170</v>
      </c>
      <c r="C201" s="18" t="s">
        <v>18</v>
      </c>
      <c r="D201" s="29">
        <v>1050</v>
      </c>
      <c r="E201" s="29">
        <v>1050</v>
      </c>
      <c r="F201" s="29">
        <v>1050</v>
      </c>
      <c r="G201" s="18"/>
    </row>
    <row r="202" spans="1:7" ht="15.75">
      <c r="A202" s="50" t="s">
        <v>171</v>
      </c>
      <c r="B202" s="148" t="s">
        <v>68</v>
      </c>
      <c r="C202" s="149"/>
      <c r="D202" s="29"/>
      <c r="E202" s="29"/>
      <c r="F202" s="29"/>
      <c r="G202" s="18"/>
    </row>
    <row r="203" spans="1:7" ht="15.75">
      <c r="A203" s="49" t="s">
        <v>171</v>
      </c>
      <c r="B203" s="49" t="s">
        <v>106</v>
      </c>
      <c r="C203" s="18" t="s">
        <v>268</v>
      </c>
      <c r="D203" s="29">
        <v>70</v>
      </c>
      <c r="E203" s="29">
        <v>70</v>
      </c>
      <c r="F203" s="29">
        <v>70</v>
      </c>
      <c r="G203" s="18"/>
    </row>
    <row r="204" spans="1:7" ht="15.75">
      <c r="A204" s="50" t="s">
        <v>172</v>
      </c>
      <c r="B204" s="148" t="s">
        <v>262</v>
      </c>
      <c r="C204" s="149"/>
      <c r="D204" s="29"/>
      <c r="E204" s="29"/>
      <c r="F204" s="29"/>
      <c r="G204" s="18"/>
    </row>
    <row r="205" spans="1:7" ht="15.75">
      <c r="A205" s="49" t="s">
        <v>172</v>
      </c>
      <c r="B205" s="49" t="s">
        <v>106</v>
      </c>
      <c r="C205" s="18" t="s">
        <v>19</v>
      </c>
      <c r="D205" s="19">
        <v>1518</v>
      </c>
      <c r="E205" s="19">
        <v>1518</v>
      </c>
      <c r="F205" s="29">
        <v>1518</v>
      </c>
      <c r="G205" s="18"/>
    </row>
    <row r="206" spans="1:7" ht="15.75">
      <c r="A206" s="49" t="s">
        <v>172</v>
      </c>
      <c r="B206" s="49" t="s">
        <v>108</v>
      </c>
      <c r="C206" s="18" t="s">
        <v>20</v>
      </c>
      <c r="D206" s="19">
        <v>380</v>
      </c>
      <c r="E206" s="19">
        <v>380</v>
      </c>
      <c r="F206" s="29">
        <v>380</v>
      </c>
      <c r="G206" s="18"/>
    </row>
    <row r="207" spans="1:7" ht="15.75">
      <c r="A207" s="49" t="s">
        <v>172</v>
      </c>
      <c r="B207" s="49" t="s">
        <v>104</v>
      </c>
      <c r="C207" s="34" t="s">
        <v>48</v>
      </c>
      <c r="D207" s="19">
        <v>228</v>
      </c>
      <c r="E207" s="19">
        <v>228</v>
      </c>
      <c r="F207" s="29">
        <v>228</v>
      </c>
      <c r="G207" s="18"/>
    </row>
    <row r="208" spans="1:7" ht="15.75">
      <c r="A208" s="50" t="s">
        <v>174</v>
      </c>
      <c r="B208" s="137" t="s">
        <v>175</v>
      </c>
      <c r="C208" s="138"/>
      <c r="D208" s="19"/>
      <c r="E208" s="19"/>
      <c r="F208" s="29"/>
      <c r="G208" s="18"/>
    </row>
    <row r="209" spans="1:7" ht="15.75">
      <c r="A209" s="49" t="s">
        <v>174</v>
      </c>
      <c r="B209" s="49" t="s">
        <v>178</v>
      </c>
      <c r="C209" s="34" t="s">
        <v>37</v>
      </c>
      <c r="D209" s="19">
        <v>800</v>
      </c>
      <c r="E209" s="19">
        <v>800</v>
      </c>
      <c r="F209" s="29">
        <v>800</v>
      </c>
      <c r="G209" s="18"/>
    </row>
    <row r="210" spans="1:7" ht="15.75">
      <c r="A210" s="49" t="s">
        <v>174</v>
      </c>
      <c r="B210" s="49" t="s">
        <v>178</v>
      </c>
      <c r="C210" s="34" t="s">
        <v>269</v>
      </c>
      <c r="D210" s="19">
        <v>600</v>
      </c>
      <c r="E210" s="19">
        <v>600</v>
      </c>
      <c r="F210" s="29">
        <v>600</v>
      </c>
      <c r="G210" s="18"/>
    </row>
    <row r="211" spans="1:7" ht="15.75">
      <c r="A211" s="49" t="s">
        <v>174</v>
      </c>
      <c r="B211" s="49" t="s">
        <v>179</v>
      </c>
      <c r="C211" s="34" t="s">
        <v>49</v>
      </c>
      <c r="D211" s="19">
        <v>50</v>
      </c>
      <c r="E211" s="19">
        <v>50</v>
      </c>
      <c r="F211" s="29">
        <v>50</v>
      </c>
      <c r="G211" s="18"/>
    </row>
    <row r="212" spans="1:7" ht="15.75">
      <c r="A212" s="49" t="s">
        <v>174</v>
      </c>
      <c r="B212" s="49" t="s">
        <v>244</v>
      </c>
      <c r="C212" s="34" t="s">
        <v>50</v>
      </c>
      <c r="D212" s="19">
        <v>5000</v>
      </c>
      <c r="E212" s="19">
        <v>5000</v>
      </c>
      <c r="F212" s="19">
        <v>5000</v>
      </c>
      <c r="G212" s="18"/>
    </row>
    <row r="213" spans="1:7" ht="15.75">
      <c r="A213" s="49" t="s">
        <v>174</v>
      </c>
      <c r="B213" s="49" t="s">
        <v>244</v>
      </c>
      <c r="C213" s="34" t="s">
        <v>365</v>
      </c>
      <c r="D213" s="19">
        <v>300</v>
      </c>
      <c r="E213" s="19">
        <v>300</v>
      </c>
      <c r="F213" s="19">
        <v>300</v>
      </c>
      <c r="G213" s="18"/>
    </row>
    <row r="214" spans="1:7" ht="15.75">
      <c r="A214" s="49" t="s">
        <v>174</v>
      </c>
      <c r="B214" s="49" t="s">
        <v>199</v>
      </c>
      <c r="C214" s="34" t="s">
        <v>51</v>
      </c>
      <c r="D214" s="19">
        <v>1200</v>
      </c>
      <c r="E214" s="19">
        <v>1200</v>
      </c>
      <c r="F214" s="19">
        <v>1200</v>
      </c>
      <c r="G214" s="18"/>
    </row>
    <row r="215" spans="1:7" ht="15.75">
      <c r="A215" s="50" t="s">
        <v>187</v>
      </c>
      <c r="B215" s="137" t="s">
        <v>188</v>
      </c>
      <c r="C215" s="138"/>
      <c r="D215" s="19"/>
      <c r="E215" s="19"/>
      <c r="F215" s="19"/>
      <c r="G215" s="18"/>
    </row>
    <row r="216" spans="1:7" ht="15.75">
      <c r="A216" s="49" t="s">
        <v>187</v>
      </c>
      <c r="B216" s="49" t="s">
        <v>178</v>
      </c>
      <c r="C216" s="34" t="s">
        <v>52</v>
      </c>
      <c r="D216" s="19">
        <v>400</v>
      </c>
      <c r="E216" s="19">
        <v>400</v>
      </c>
      <c r="F216" s="19">
        <v>400</v>
      </c>
      <c r="G216" s="18"/>
    </row>
    <row r="217" spans="1:7" ht="15.75">
      <c r="A217" s="50" t="s">
        <v>191</v>
      </c>
      <c r="B217" s="137" t="s">
        <v>192</v>
      </c>
      <c r="C217" s="138"/>
      <c r="D217" s="19"/>
      <c r="E217" s="19"/>
      <c r="F217" s="19"/>
      <c r="G217" s="18"/>
    </row>
    <row r="218" spans="1:7" ht="15.75">
      <c r="A218" s="49" t="s">
        <v>191</v>
      </c>
      <c r="B218" s="49" t="s">
        <v>106</v>
      </c>
      <c r="C218" s="34" t="s">
        <v>53</v>
      </c>
      <c r="D218" s="19">
        <v>20</v>
      </c>
      <c r="E218" s="19">
        <v>20</v>
      </c>
      <c r="F218" s="19">
        <v>20</v>
      </c>
      <c r="G218" s="18"/>
    </row>
    <row r="219" spans="1:7" ht="15.75">
      <c r="A219" s="49" t="s">
        <v>191</v>
      </c>
      <c r="B219" s="49" t="s">
        <v>178</v>
      </c>
      <c r="C219" s="34" t="s">
        <v>54</v>
      </c>
      <c r="D219" s="19">
        <v>20</v>
      </c>
      <c r="E219" s="19">
        <v>20</v>
      </c>
      <c r="F219" s="19">
        <v>20</v>
      </c>
      <c r="G219" s="18"/>
    </row>
    <row r="220" spans="1:7" ht="29.25" customHeight="1">
      <c r="A220" s="49" t="s">
        <v>191</v>
      </c>
      <c r="B220" s="49" t="s">
        <v>122</v>
      </c>
      <c r="C220" s="34" t="s">
        <v>292</v>
      </c>
      <c r="D220" s="19">
        <v>15</v>
      </c>
      <c r="E220" s="19">
        <v>15</v>
      </c>
      <c r="F220" s="19">
        <v>15</v>
      </c>
      <c r="G220" s="30" t="s">
        <v>291</v>
      </c>
    </row>
    <row r="221" spans="1:7" ht="15.75">
      <c r="A221" s="49" t="s">
        <v>191</v>
      </c>
      <c r="B221" s="49" t="s">
        <v>197</v>
      </c>
      <c r="C221" s="34" t="s">
        <v>270</v>
      </c>
      <c r="D221" s="19">
        <v>500</v>
      </c>
      <c r="E221" s="19">
        <v>500</v>
      </c>
      <c r="F221" s="19">
        <v>500</v>
      </c>
      <c r="G221" s="18"/>
    </row>
    <row r="222" spans="1:7" ht="15.75">
      <c r="A222" s="49" t="s">
        <v>191</v>
      </c>
      <c r="B222" s="49" t="s">
        <v>204</v>
      </c>
      <c r="C222" s="34" t="s">
        <v>293</v>
      </c>
      <c r="D222" s="19">
        <v>210</v>
      </c>
      <c r="E222" s="19">
        <v>210</v>
      </c>
      <c r="F222" s="19">
        <v>210</v>
      </c>
      <c r="G222" s="18"/>
    </row>
    <row r="223" spans="1:7" ht="15.75">
      <c r="A223" s="18"/>
      <c r="B223" s="18"/>
      <c r="C223" s="12" t="s">
        <v>29</v>
      </c>
      <c r="D223" s="13">
        <f>SUM(D188:D222)</f>
        <v>42094</v>
      </c>
      <c r="E223" s="13">
        <f>SUM(E188:E222)</f>
        <v>42094</v>
      </c>
      <c r="F223" s="13">
        <f>SUM(F188:F222)</f>
        <v>42094</v>
      </c>
      <c r="G223" s="18"/>
    </row>
    <row r="224" spans="1:7" ht="15.75">
      <c r="A224" s="14"/>
      <c r="B224" s="14"/>
      <c r="C224" s="14"/>
      <c r="D224" s="14"/>
      <c r="E224" s="14"/>
      <c r="F224" s="14"/>
      <c r="G224" s="14"/>
    </row>
    <row r="225" spans="1:7" ht="15.75">
      <c r="A225" s="14"/>
      <c r="B225" s="14"/>
      <c r="C225" s="14"/>
      <c r="D225" s="14"/>
      <c r="E225" s="14"/>
      <c r="F225" s="14"/>
      <c r="G225" s="14"/>
    </row>
    <row r="226" spans="1:7" ht="27.75" customHeight="1">
      <c r="A226" s="139" t="s">
        <v>303</v>
      </c>
      <c r="B226" s="139"/>
      <c r="C226" s="108">
        <f>SUM(D64,D80,D93,D103,D112,D121,D128,D135,D148,D161,D172,D184,D223)</f>
        <v>117321</v>
      </c>
      <c r="D226" s="14"/>
      <c r="E226" s="14"/>
      <c r="F226" s="14"/>
      <c r="G226" s="14"/>
    </row>
    <row r="227" spans="1:7" ht="27.75" customHeight="1">
      <c r="A227" s="139" t="s">
        <v>70</v>
      </c>
      <c r="B227" s="139"/>
      <c r="C227" s="108">
        <f>SUM('Výdavky kapitálové'!D11)</f>
        <v>3000</v>
      </c>
      <c r="D227" s="14"/>
      <c r="E227" s="14"/>
      <c r="F227" s="14"/>
      <c r="G227" s="14"/>
    </row>
    <row r="228" spans="1:7" ht="23.25" customHeight="1">
      <c r="A228" s="139" t="s">
        <v>76</v>
      </c>
      <c r="B228" s="139"/>
      <c r="C228" s="108">
        <f>SUM('Finančné operácie'!D8)</f>
        <v>10416</v>
      </c>
      <c r="D228" s="14"/>
      <c r="E228" s="14"/>
      <c r="F228" s="14"/>
      <c r="G228" s="14"/>
    </row>
    <row r="229" spans="1:7" ht="18.75">
      <c r="A229" s="140" t="s">
        <v>304</v>
      </c>
      <c r="B229" s="140"/>
      <c r="C229" s="107">
        <f>SUM(C226:C228)</f>
        <v>130737</v>
      </c>
      <c r="D229" s="14"/>
      <c r="E229" s="14"/>
      <c r="F229" s="14"/>
      <c r="G229" s="14"/>
    </row>
    <row r="230" spans="1:7" ht="18.75">
      <c r="A230" s="142" t="s">
        <v>317</v>
      </c>
      <c r="B230" s="143"/>
      <c r="C230" s="108">
        <f>SUM('Príjmy bežné a FO'!D46)</f>
        <v>127737</v>
      </c>
      <c r="D230" s="14"/>
      <c r="E230" s="14"/>
      <c r="F230" s="14"/>
      <c r="G230" s="14"/>
    </row>
    <row r="231" spans="1:7" ht="18.75">
      <c r="A231" s="141" t="s">
        <v>318</v>
      </c>
      <c r="B231" s="141"/>
      <c r="C231" s="111">
        <f>SUM('Príjmy bežné a FO'!D53)</f>
        <v>3000</v>
      </c>
      <c r="D231" s="14"/>
      <c r="E231" s="14"/>
      <c r="F231" s="14"/>
      <c r="G231" s="14"/>
    </row>
    <row r="232" spans="1:7" ht="21.75" customHeight="1">
      <c r="A232" s="140" t="s">
        <v>305</v>
      </c>
      <c r="B232" s="140"/>
      <c r="C232" s="107">
        <f>SUM(C230:C231)</f>
        <v>130737</v>
      </c>
      <c r="D232" s="14"/>
      <c r="E232" s="14"/>
      <c r="F232" s="14"/>
      <c r="G232" s="14"/>
    </row>
    <row r="233" spans="1:7" ht="18.75">
      <c r="A233" s="136" t="s">
        <v>312</v>
      </c>
      <c r="B233" s="136"/>
      <c r="C233" s="109">
        <f>C229-C232</f>
        <v>0</v>
      </c>
      <c r="D233" s="14"/>
      <c r="E233" s="14"/>
      <c r="F233" s="14"/>
      <c r="G233" s="14"/>
    </row>
    <row r="234" ht="15">
      <c r="D234" s="10"/>
    </row>
  </sheetData>
  <sheetProtection/>
  <mergeCells count="68">
    <mergeCell ref="B77:C77"/>
    <mergeCell ref="A149:C149"/>
    <mergeCell ref="A185:C185"/>
    <mergeCell ref="B132:C132"/>
    <mergeCell ref="B137:C137"/>
    <mergeCell ref="B140:C140"/>
    <mergeCell ref="B142:C142"/>
    <mergeCell ref="B146:C146"/>
    <mergeCell ref="B123:C123"/>
    <mergeCell ref="B126:C126"/>
    <mergeCell ref="B130:C130"/>
    <mergeCell ref="A2:G2"/>
    <mergeCell ref="A81:G81"/>
    <mergeCell ref="A94:G94"/>
    <mergeCell ref="A104:G104"/>
    <mergeCell ref="B56:C56"/>
    <mergeCell ref="B6:C6"/>
    <mergeCell ref="B107:C107"/>
    <mergeCell ref="B23:C23"/>
    <mergeCell ref="B28:C28"/>
    <mergeCell ref="B37:C37"/>
    <mergeCell ref="B39:C39"/>
    <mergeCell ref="B43:C43"/>
    <mergeCell ref="B118:C118"/>
    <mergeCell ref="A65:G65"/>
    <mergeCell ref="B109:C109"/>
    <mergeCell ref="B68:C68"/>
    <mergeCell ref="B71:C71"/>
    <mergeCell ref="B75:C75"/>
    <mergeCell ref="B11:C11"/>
    <mergeCell ref="A115:G115"/>
    <mergeCell ref="B193:C193"/>
    <mergeCell ref="B189:C189"/>
    <mergeCell ref="B208:C208"/>
    <mergeCell ref="B215:C215"/>
    <mergeCell ref="B202:C202"/>
    <mergeCell ref="B204:C204"/>
    <mergeCell ref="B61:C61"/>
    <mergeCell ref="B21:C21"/>
    <mergeCell ref="B178:C178"/>
    <mergeCell ref="B181:C181"/>
    <mergeCell ref="C186:F186"/>
    <mergeCell ref="A1:F1"/>
    <mergeCell ref="B164:C164"/>
    <mergeCell ref="B162:C162"/>
    <mergeCell ref="B168:C168"/>
    <mergeCell ref="B152:C152"/>
    <mergeCell ref="B157:C157"/>
    <mergeCell ref="B159:C159"/>
    <mergeCell ref="A3:F3"/>
    <mergeCell ref="B183:C183"/>
    <mergeCell ref="B8:C8"/>
    <mergeCell ref="B96:C96"/>
    <mergeCell ref="B99:C99"/>
    <mergeCell ref="B101:C101"/>
    <mergeCell ref="B85:C85"/>
    <mergeCell ref="B91:C91"/>
    <mergeCell ref="B170:C170"/>
    <mergeCell ref="B175:C175"/>
    <mergeCell ref="A233:B233"/>
    <mergeCell ref="B217:C217"/>
    <mergeCell ref="A226:B226"/>
    <mergeCell ref="A227:B227"/>
    <mergeCell ref="A228:B228"/>
    <mergeCell ref="A229:B229"/>
    <mergeCell ref="A232:B232"/>
    <mergeCell ref="A231:B231"/>
    <mergeCell ref="A230:B230"/>
  </mergeCells>
  <printOptions/>
  <pageMargins left="0.7" right="0.7" top="0.75" bottom="0.75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A9" sqref="A9:IV10"/>
    </sheetView>
  </sheetViews>
  <sheetFormatPr defaultColWidth="9.140625" defaultRowHeight="15"/>
  <cols>
    <col min="1" max="1" width="14.7109375" style="14" customWidth="1"/>
    <col min="2" max="2" width="11.140625" style="14" customWidth="1"/>
    <col min="3" max="3" width="24.140625" style="14" customWidth="1"/>
    <col min="4" max="4" width="22.8515625" style="14" customWidth="1"/>
    <col min="5" max="5" width="20.140625" style="14" customWidth="1"/>
    <col min="6" max="6" width="19.00390625" style="14" customWidth="1"/>
    <col min="7" max="7" width="15.8515625" style="14" customWidth="1"/>
    <col min="8" max="16384" width="9.140625" style="14" customWidth="1"/>
  </cols>
  <sheetData>
    <row r="1" spans="1:7" ht="23.25" customHeight="1">
      <c r="A1" s="180" t="s">
        <v>324</v>
      </c>
      <c r="B1" s="181"/>
      <c r="C1" s="181"/>
      <c r="D1" s="181"/>
      <c r="E1" s="181"/>
      <c r="F1" s="181"/>
      <c r="G1" s="182"/>
    </row>
    <row r="2" spans="1:7" ht="18.75">
      <c r="A2" s="159" t="s">
        <v>76</v>
      </c>
      <c r="B2" s="160"/>
      <c r="C2" s="160"/>
      <c r="D2" s="160"/>
      <c r="E2" s="160"/>
      <c r="F2" s="161"/>
      <c r="G2" s="45"/>
    </row>
    <row r="3" spans="1:7" ht="19.5" customHeight="1">
      <c r="A3" s="12" t="s">
        <v>101</v>
      </c>
      <c r="B3" s="12">
        <v>800</v>
      </c>
      <c r="C3" s="90" t="s">
        <v>0</v>
      </c>
      <c r="D3" s="46" t="s">
        <v>90</v>
      </c>
      <c r="E3" s="46" t="s">
        <v>91</v>
      </c>
      <c r="F3" s="46" t="s">
        <v>92</v>
      </c>
      <c r="G3" s="47" t="s">
        <v>69</v>
      </c>
    </row>
    <row r="4" spans="1:7" s="37" customFormat="1" ht="19.5" customHeight="1">
      <c r="A4" s="17" t="s">
        <v>102</v>
      </c>
      <c r="B4" s="91" t="s">
        <v>103</v>
      </c>
      <c r="C4" s="91"/>
      <c r="D4" s="16"/>
      <c r="E4" s="16"/>
      <c r="F4" s="16"/>
      <c r="G4" s="17"/>
    </row>
    <row r="5" spans="1:7" ht="20.25" customHeight="1">
      <c r="A5" s="18">
        <v>821</v>
      </c>
      <c r="B5" s="91" t="s">
        <v>288</v>
      </c>
      <c r="C5" s="91"/>
      <c r="D5" s="16"/>
      <c r="E5" s="16"/>
      <c r="F5" s="16"/>
      <c r="G5" s="17"/>
    </row>
    <row r="6" spans="1:7" ht="19.5" customHeight="1">
      <c r="A6" s="49">
        <v>821</v>
      </c>
      <c r="B6" s="49" t="s">
        <v>169</v>
      </c>
      <c r="C6" s="30" t="s">
        <v>94</v>
      </c>
      <c r="D6" s="13">
        <v>7500</v>
      </c>
      <c r="E6" s="13"/>
      <c r="F6" s="13"/>
      <c r="G6" s="31"/>
    </row>
    <row r="7" spans="1:7" ht="23.25" customHeight="1">
      <c r="A7" s="49">
        <v>821</v>
      </c>
      <c r="B7" s="49" t="s">
        <v>169</v>
      </c>
      <c r="C7" s="30" t="s">
        <v>95</v>
      </c>
      <c r="D7" s="13">
        <v>2916</v>
      </c>
      <c r="E7" s="13"/>
      <c r="F7" s="13"/>
      <c r="G7" s="31"/>
    </row>
    <row r="8" spans="1:7" ht="15.75">
      <c r="A8" s="18"/>
      <c r="B8" s="18"/>
      <c r="C8" s="69" t="s">
        <v>29</v>
      </c>
      <c r="D8" s="19">
        <f>SUM(D6:D7)</f>
        <v>10416</v>
      </c>
      <c r="E8" s="19">
        <f>SUM(E6:E7)</f>
        <v>0</v>
      </c>
      <c r="F8" s="19">
        <f>SUM(F6:F7)</f>
        <v>0</v>
      </c>
      <c r="G8" s="31"/>
    </row>
    <row r="9" spans="1:7" ht="26.25" customHeight="1">
      <c r="A9" s="183" t="s">
        <v>325</v>
      </c>
      <c r="B9" s="184"/>
      <c r="C9" s="184"/>
      <c r="D9" s="184"/>
      <c r="E9" s="184"/>
      <c r="F9" s="184"/>
      <c r="G9" s="185"/>
    </row>
    <row r="10" spans="1:7" ht="18.75">
      <c r="A10" s="159" t="s">
        <v>74</v>
      </c>
      <c r="B10" s="160"/>
      <c r="C10" s="160"/>
      <c r="D10" s="160"/>
      <c r="E10" s="160"/>
      <c r="F10" s="160"/>
      <c r="G10" s="161"/>
    </row>
    <row r="11" spans="1:7" ht="22.5" customHeight="1">
      <c r="A11" s="159" t="s">
        <v>56</v>
      </c>
      <c r="B11" s="160"/>
      <c r="C11" s="160"/>
      <c r="D11" s="160"/>
      <c r="E11" s="160"/>
      <c r="F11" s="160"/>
      <c r="G11" s="161"/>
    </row>
    <row r="12" spans="1:7" ht="21" customHeight="1">
      <c r="A12" s="83" t="s">
        <v>159</v>
      </c>
      <c r="B12" s="186" t="s">
        <v>233</v>
      </c>
      <c r="C12" s="186"/>
      <c r="D12" s="186"/>
      <c r="E12" s="186"/>
      <c r="F12" s="186"/>
      <c r="G12" s="186"/>
    </row>
    <row r="13" spans="1:7" ht="39" customHeight="1">
      <c r="A13" s="83" t="s">
        <v>227</v>
      </c>
      <c r="B13" s="172" t="s">
        <v>234</v>
      </c>
      <c r="C13" s="173"/>
      <c r="D13" s="173"/>
      <c r="E13" s="173"/>
      <c r="F13" s="173"/>
      <c r="G13" s="174"/>
    </row>
    <row r="14" spans="1:7" ht="31.5" customHeight="1">
      <c r="A14" s="84" t="s">
        <v>226</v>
      </c>
      <c r="B14" s="175" t="s">
        <v>235</v>
      </c>
      <c r="C14" s="176"/>
      <c r="D14" s="176"/>
      <c r="E14" s="176"/>
      <c r="F14" s="176"/>
      <c r="G14" s="177"/>
    </row>
    <row r="15" spans="1:7" ht="15.75">
      <c r="A15" s="77" t="s">
        <v>101</v>
      </c>
      <c r="B15" s="77"/>
      <c r="C15" s="76" t="s">
        <v>0</v>
      </c>
      <c r="D15" s="46" t="s">
        <v>90</v>
      </c>
      <c r="E15" s="46" t="s">
        <v>91</v>
      </c>
      <c r="F15" s="46" t="s">
        <v>92</v>
      </c>
      <c r="G15" s="77" t="s">
        <v>69</v>
      </c>
    </row>
    <row r="16" spans="1:7" ht="15.75">
      <c r="A16" s="77" t="s">
        <v>102</v>
      </c>
      <c r="B16" s="77" t="s">
        <v>103</v>
      </c>
      <c r="C16" s="76"/>
      <c r="D16" s="46"/>
      <c r="E16" s="46"/>
      <c r="F16" s="46"/>
      <c r="G16" s="77"/>
    </row>
    <row r="17" spans="1:7" ht="30.75" customHeight="1">
      <c r="A17" s="87">
        <v>713</v>
      </c>
      <c r="B17" s="178" t="s">
        <v>285</v>
      </c>
      <c r="C17" s="179"/>
      <c r="D17" s="16"/>
      <c r="E17" s="16"/>
      <c r="F17" s="16"/>
      <c r="G17" s="87"/>
    </row>
    <row r="18" spans="1:7" ht="42.75" customHeight="1">
      <c r="A18" s="86">
        <v>713</v>
      </c>
      <c r="B18" s="86" t="s">
        <v>122</v>
      </c>
      <c r="C18" s="78" t="s">
        <v>286</v>
      </c>
      <c r="D18" s="79">
        <v>3000</v>
      </c>
      <c r="E18" s="79">
        <v>0</v>
      </c>
      <c r="F18" s="79">
        <v>0</v>
      </c>
      <c r="G18" s="80"/>
    </row>
    <row r="19" spans="1:7" ht="15">
      <c r="A19" s="85"/>
      <c r="B19" s="85"/>
      <c r="C19" s="81" t="s">
        <v>29</v>
      </c>
      <c r="D19" s="82">
        <f>SUM(D18)</f>
        <v>3000</v>
      </c>
      <c r="E19" s="82">
        <f>SUM(E18)</f>
        <v>0</v>
      </c>
      <c r="F19" s="82">
        <f>SUM(F18)</f>
        <v>0</v>
      </c>
      <c r="G19" s="80"/>
    </row>
  </sheetData>
  <sheetProtection/>
  <mergeCells count="9">
    <mergeCell ref="B13:G13"/>
    <mergeCell ref="B14:G14"/>
    <mergeCell ref="B17:C17"/>
    <mergeCell ref="A1:G1"/>
    <mergeCell ref="A2:F2"/>
    <mergeCell ref="A9:G9"/>
    <mergeCell ref="A10:G10"/>
    <mergeCell ref="A11:G11"/>
    <mergeCell ref="B12:G12"/>
  </mergeCells>
  <printOptions/>
  <pageMargins left="0.7" right="0.7" top="0.75" bottom="0.75" header="0.3" footer="0.3"/>
  <pageSetup horizontalDpi="1200" verticalDpi="12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3.00390625" style="0" customWidth="1"/>
    <col min="2" max="2" width="14.421875" style="0" customWidth="1"/>
    <col min="3" max="3" width="39.8515625" style="0" customWidth="1"/>
    <col min="4" max="4" width="16.140625" style="0" customWidth="1"/>
    <col min="5" max="5" width="16.421875" style="0" customWidth="1"/>
    <col min="6" max="6" width="16.140625" style="0" customWidth="1"/>
    <col min="7" max="7" width="13.8515625" style="0" customWidth="1"/>
  </cols>
  <sheetData>
    <row r="1" spans="1:7" ht="37.5" customHeight="1">
      <c r="A1" s="183" t="s">
        <v>325</v>
      </c>
      <c r="B1" s="184"/>
      <c r="C1" s="184"/>
      <c r="D1" s="184"/>
      <c r="E1" s="184"/>
      <c r="F1" s="184"/>
      <c r="G1" s="185"/>
    </row>
    <row r="2" spans="1:7" ht="27">
      <c r="A2" s="187" t="s">
        <v>74</v>
      </c>
      <c r="B2" s="188"/>
      <c r="C2" s="188"/>
      <c r="D2" s="188"/>
      <c r="E2" s="188"/>
      <c r="F2" s="188"/>
      <c r="G2" s="189"/>
    </row>
    <row r="3" spans="1:7" ht="22.5" customHeight="1">
      <c r="A3" s="183" t="s">
        <v>56</v>
      </c>
      <c r="B3" s="184"/>
      <c r="C3" s="184"/>
      <c r="D3" s="184"/>
      <c r="E3" s="184"/>
      <c r="F3" s="184"/>
      <c r="G3" s="185"/>
    </row>
    <row r="4" spans="1:7" ht="21" customHeight="1">
      <c r="A4" s="83" t="s">
        <v>159</v>
      </c>
      <c r="B4" s="186" t="s">
        <v>233</v>
      </c>
      <c r="C4" s="186"/>
      <c r="D4" s="186"/>
      <c r="E4" s="186"/>
      <c r="F4" s="186"/>
      <c r="G4" s="186"/>
    </row>
    <row r="5" spans="1:7" ht="39" customHeight="1">
      <c r="A5" s="83" t="s">
        <v>227</v>
      </c>
      <c r="B5" s="172" t="s">
        <v>234</v>
      </c>
      <c r="C5" s="173"/>
      <c r="D5" s="173"/>
      <c r="E5" s="173"/>
      <c r="F5" s="173"/>
      <c r="G5" s="174"/>
    </row>
    <row r="6" spans="1:7" ht="31.5" customHeight="1">
      <c r="A6" s="84" t="s">
        <v>226</v>
      </c>
      <c r="B6" s="175" t="s">
        <v>235</v>
      </c>
      <c r="C6" s="176"/>
      <c r="D6" s="176"/>
      <c r="E6" s="176"/>
      <c r="F6" s="176"/>
      <c r="G6" s="177"/>
    </row>
    <row r="7" spans="1:7" ht="15.75">
      <c r="A7" s="77" t="s">
        <v>101</v>
      </c>
      <c r="B7" s="77"/>
      <c r="C7" s="76" t="s">
        <v>0</v>
      </c>
      <c r="D7" s="46" t="s">
        <v>90</v>
      </c>
      <c r="E7" s="46" t="s">
        <v>91</v>
      </c>
      <c r="F7" s="46" t="s">
        <v>92</v>
      </c>
      <c r="G7" s="77" t="s">
        <v>69</v>
      </c>
    </row>
    <row r="8" spans="1:7" ht="15.75">
      <c r="A8" s="77" t="s">
        <v>102</v>
      </c>
      <c r="B8" s="77" t="s">
        <v>103</v>
      </c>
      <c r="C8" s="76"/>
      <c r="D8" s="46"/>
      <c r="E8" s="46"/>
      <c r="F8" s="46"/>
      <c r="G8" s="77"/>
    </row>
    <row r="9" spans="1:7" ht="15.75">
      <c r="A9" s="87">
        <v>713</v>
      </c>
      <c r="B9" s="190" t="s">
        <v>285</v>
      </c>
      <c r="C9" s="191"/>
      <c r="D9" s="16"/>
      <c r="E9" s="16"/>
      <c r="F9" s="16"/>
      <c r="G9" s="87"/>
    </row>
    <row r="10" spans="1:7" ht="30">
      <c r="A10" s="86">
        <v>713</v>
      </c>
      <c r="B10" s="86" t="s">
        <v>122</v>
      </c>
      <c r="C10" s="78" t="s">
        <v>286</v>
      </c>
      <c r="D10" s="79">
        <v>3000</v>
      </c>
      <c r="E10" s="79">
        <v>3000</v>
      </c>
      <c r="F10" s="79">
        <v>3000</v>
      </c>
      <c r="G10" s="80"/>
    </row>
    <row r="11" spans="1:7" ht="15">
      <c r="A11" s="85"/>
      <c r="B11" s="85"/>
      <c r="C11" s="81" t="s">
        <v>29</v>
      </c>
      <c r="D11" s="82">
        <f>SUM(D10)</f>
        <v>3000</v>
      </c>
      <c r="E11" s="82">
        <f>SUM(E10)</f>
        <v>3000</v>
      </c>
      <c r="F11" s="82">
        <f>SUM(F10)</f>
        <v>3000</v>
      </c>
      <c r="G11" s="80"/>
    </row>
  </sheetData>
  <sheetProtection/>
  <mergeCells count="7">
    <mergeCell ref="A1:G1"/>
    <mergeCell ref="A2:G2"/>
    <mergeCell ref="A3:G3"/>
    <mergeCell ref="B9:C9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Layout" workbookViewId="0" topLeftCell="A4">
      <selection activeCell="D38" sqref="A38:D38"/>
    </sheetView>
  </sheetViews>
  <sheetFormatPr defaultColWidth="9.140625" defaultRowHeight="15"/>
  <cols>
    <col min="1" max="1" width="10.140625" style="14" customWidth="1"/>
    <col min="2" max="2" width="11.00390625" style="14" customWidth="1"/>
    <col min="3" max="3" width="43.7109375" style="14" customWidth="1"/>
    <col min="4" max="4" width="13.140625" style="14" customWidth="1"/>
    <col min="5" max="5" width="12.00390625" style="14" customWidth="1"/>
    <col min="6" max="6" width="11.28125" style="14" customWidth="1"/>
    <col min="7" max="7" width="15.7109375" style="14" customWidth="1"/>
    <col min="8" max="16384" width="9.140625" style="14" customWidth="1"/>
  </cols>
  <sheetData>
    <row r="1" spans="1:7" ht="30.75" customHeight="1">
      <c r="A1" s="192" t="s">
        <v>323</v>
      </c>
      <c r="B1" s="193"/>
      <c r="C1" s="193"/>
      <c r="D1" s="193"/>
      <c r="E1" s="193"/>
      <c r="F1" s="193"/>
      <c r="G1" s="193"/>
    </row>
    <row r="2" spans="1:7" ht="20.25">
      <c r="A2" s="194" t="s">
        <v>75</v>
      </c>
      <c r="B2" s="195"/>
      <c r="C2" s="195"/>
      <c r="D2" s="195"/>
      <c r="E2" s="195"/>
      <c r="F2" s="195"/>
      <c r="G2" s="195"/>
    </row>
    <row r="3" spans="1:7" ht="31.5">
      <c r="A3" s="196"/>
      <c r="B3" s="195"/>
      <c r="C3" s="195"/>
      <c r="D3" s="58" t="s">
        <v>148</v>
      </c>
      <c r="E3" s="58" t="s">
        <v>149</v>
      </c>
      <c r="F3" s="58" t="s">
        <v>150</v>
      </c>
      <c r="G3" s="59" t="s">
        <v>69</v>
      </c>
    </row>
    <row r="4" spans="1:7" ht="15.75">
      <c r="A4" s="12" t="s">
        <v>101</v>
      </c>
      <c r="B4" s="12">
        <v>100</v>
      </c>
      <c r="C4" s="15" t="s">
        <v>116</v>
      </c>
      <c r="D4" s="16"/>
      <c r="E4" s="16"/>
      <c r="F4" s="16"/>
      <c r="G4" s="15"/>
    </row>
    <row r="5" spans="1:7" ht="15.75">
      <c r="A5" s="18"/>
      <c r="B5" s="12">
        <v>111</v>
      </c>
      <c r="C5" s="27" t="s">
        <v>146</v>
      </c>
      <c r="D5" s="16"/>
      <c r="E5" s="16"/>
      <c r="F5" s="16"/>
      <c r="G5" s="15"/>
    </row>
    <row r="6" spans="1:7" ht="15.75">
      <c r="A6" s="49">
        <v>111</v>
      </c>
      <c r="B6" s="49" t="s">
        <v>104</v>
      </c>
      <c r="C6" s="18" t="s">
        <v>1</v>
      </c>
      <c r="D6" s="19">
        <v>92000</v>
      </c>
      <c r="E6" s="19">
        <v>92000</v>
      </c>
      <c r="F6" s="19">
        <v>92000</v>
      </c>
      <c r="G6" s="20"/>
    </row>
    <row r="7" spans="1:7" ht="15.75">
      <c r="A7" s="49"/>
      <c r="B7" s="50" t="s">
        <v>105</v>
      </c>
      <c r="C7" s="12" t="s">
        <v>2</v>
      </c>
      <c r="D7" s="19"/>
      <c r="E7" s="19"/>
      <c r="F7" s="19"/>
      <c r="G7" s="20"/>
    </row>
    <row r="8" spans="1:7" ht="15.75">
      <c r="A8" s="49" t="s">
        <v>105</v>
      </c>
      <c r="B8" s="49" t="s">
        <v>106</v>
      </c>
      <c r="C8" s="18" t="s">
        <v>107</v>
      </c>
      <c r="D8" s="19">
        <v>5500</v>
      </c>
      <c r="E8" s="19">
        <v>5500</v>
      </c>
      <c r="F8" s="19">
        <v>5500</v>
      </c>
      <c r="G8" s="20"/>
    </row>
    <row r="9" spans="1:7" ht="15.75">
      <c r="A9" s="49" t="s">
        <v>105</v>
      </c>
      <c r="B9" s="49" t="s">
        <v>108</v>
      </c>
      <c r="C9" s="18" t="s">
        <v>109</v>
      </c>
      <c r="D9" s="19">
        <v>3000</v>
      </c>
      <c r="E9" s="19">
        <v>3000</v>
      </c>
      <c r="F9" s="19">
        <v>3000</v>
      </c>
      <c r="G9" s="20"/>
    </row>
    <row r="10" spans="1:7" ht="15.75">
      <c r="A10" s="49" t="s">
        <v>105</v>
      </c>
      <c r="B10" s="49" t="s">
        <v>104</v>
      </c>
      <c r="C10" s="18" t="s">
        <v>110</v>
      </c>
      <c r="D10" s="19">
        <v>11</v>
      </c>
      <c r="E10" s="19">
        <v>11</v>
      </c>
      <c r="F10" s="19">
        <v>11</v>
      </c>
      <c r="G10" s="20"/>
    </row>
    <row r="11" spans="1:7" ht="15.75">
      <c r="A11" s="49"/>
      <c r="B11" s="50" t="s">
        <v>111</v>
      </c>
      <c r="C11" s="12" t="s">
        <v>147</v>
      </c>
      <c r="D11" s="19"/>
      <c r="E11" s="19"/>
      <c r="F11" s="19"/>
      <c r="G11" s="20"/>
    </row>
    <row r="12" spans="1:7" ht="15.75">
      <c r="A12" s="49" t="s">
        <v>111</v>
      </c>
      <c r="B12" s="49" t="s">
        <v>106</v>
      </c>
      <c r="C12" s="18" t="s">
        <v>3</v>
      </c>
      <c r="D12" s="20">
        <v>350</v>
      </c>
      <c r="E12" s="20">
        <v>350</v>
      </c>
      <c r="F12" s="20">
        <v>350</v>
      </c>
      <c r="G12" s="20"/>
    </row>
    <row r="13" spans="1:7" ht="27.75" customHeight="1">
      <c r="A13" s="49" t="s">
        <v>111</v>
      </c>
      <c r="B13" s="49" t="s">
        <v>112</v>
      </c>
      <c r="C13" s="18" t="s">
        <v>113</v>
      </c>
      <c r="D13" s="20">
        <v>26</v>
      </c>
      <c r="E13" s="20">
        <v>26</v>
      </c>
      <c r="F13" s="20">
        <v>26</v>
      </c>
      <c r="G13" s="24" t="s">
        <v>328</v>
      </c>
    </row>
    <row r="14" spans="1:7" ht="31.5">
      <c r="A14" s="49" t="s">
        <v>111</v>
      </c>
      <c r="B14" s="49" t="s">
        <v>114</v>
      </c>
      <c r="C14" s="18" t="s">
        <v>4</v>
      </c>
      <c r="D14" s="19">
        <v>3900</v>
      </c>
      <c r="E14" s="19">
        <v>3900</v>
      </c>
      <c r="F14" s="19">
        <v>3900</v>
      </c>
      <c r="G14" s="24" t="s">
        <v>316</v>
      </c>
    </row>
    <row r="15" spans="1:7" ht="15.75">
      <c r="A15" s="49" t="s">
        <v>101</v>
      </c>
      <c r="B15" s="50" t="s">
        <v>115</v>
      </c>
      <c r="C15" s="22" t="s">
        <v>117</v>
      </c>
      <c r="D15" s="19"/>
      <c r="E15" s="19"/>
      <c r="F15" s="19"/>
      <c r="G15" s="20"/>
    </row>
    <row r="16" spans="1:7" ht="15.75">
      <c r="A16" s="49"/>
      <c r="B16" s="50" t="s">
        <v>125</v>
      </c>
      <c r="C16" s="22" t="s">
        <v>126</v>
      </c>
      <c r="D16" s="19"/>
      <c r="E16" s="19"/>
      <c r="F16" s="19"/>
      <c r="G16" s="20"/>
    </row>
    <row r="17" spans="1:7" ht="15.75">
      <c r="A17" s="49" t="s">
        <v>118</v>
      </c>
      <c r="B17" s="54" t="s">
        <v>108</v>
      </c>
      <c r="C17" s="23" t="s">
        <v>119</v>
      </c>
      <c r="D17" s="19">
        <v>65</v>
      </c>
      <c r="E17" s="19">
        <v>65</v>
      </c>
      <c r="F17" s="19">
        <v>65</v>
      </c>
      <c r="G17" s="20" t="s">
        <v>120</v>
      </c>
    </row>
    <row r="18" spans="1:7" ht="17.25" customHeight="1">
      <c r="A18" s="49" t="s">
        <v>118</v>
      </c>
      <c r="B18" s="49" t="s">
        <v>104</v>
      </c>
      <c r="C18" s="18" t="s">
        <v>58</v>
      </c>
      <c r="D18" s="19">
        <v>350</v>
      </c>
      <c r="E18" s="19">
        <v>350</v>
      </c>
      <c r="F18" s="19">
        <v>350</v>
      </c>
      <c r="G18" s="24" t="s">
        <v>139</v>
      </c>
    </row>
    <row r="19" spans="1:7" ht="15.75">
      <c r="A19" s="49" t="s">
        <v>118</v>
      </c>
      <c r="B19" s="49" t="s">
        <v>104</v>
      </c>
      <c r="C19" s="18" t="s">
        <v>144</v>
      </c>
      <c r="D19" s="19">
        <v>9600</v>
      </c>
      <c r="E19" s="19">
        <v>9600</v>
      </c>
      <c r="F19" s="19">
        <v>9600</v>
      </c>
      <c r="G19" s="20"/>
    </row>
    <row r="20" spans="1:7" ht="15.75">
      <c r="A20" s="49" t="s">
        <v>118</v>
      </c>
      <c r="B20" s="49" t="s">
        <v>104</v>
      </c>
      <c r="C20" s="18" t="s">
        <v>57</v>
      </c>
      <c r="D20" s="19">
        <v>790</v>
      </c>
      <c r="E20" s="19">
        <v>790</v>
      </c>
      <c r="F20" s="19">
        <v>790</v>
      </c>
      <c r="G20" s="20"/>
    </row>
    <row r="21" spans="1:7" ht="15.75">
      <c r="A21" s="49" t="s">
        <v>118</v>
      </c>
      <c r="B21" s="49" t="s">
        <v>104</v>
      </c>
      <c r="C21" s="18" t="s">
        <v>5</v>
      </c>
      <c r="D21" s="20">
        <v>800</v>
      </c>
      <c r="E21" s="20">
        <v>800</v>
      </c>
      <c r="F21" s="20">
        <v>800</v>
      </c>
      <c r="G21" s="20"/>
    </row>
    <row r="22" spans="1:7" ht="15.75">
      <c r="A22" s="49" t="s">
        <v>118</v>
      </c>
      <c r="B22" s="49" t="s">
        <v>104</v>
      </c>
      <c r="C22" s="18" t="s">
        <v>121</v>
      </c>
      <c r="D22" s="20">
        <v>480</v>
      </c>
      <c r="E22" s="20">
        <v>480</v>
      </c>
      <c r="F22" s="20">
        <v>480</v>
      </c>
      <c r="G22" s="20"/>
    </row>
    <row r="23" spans="1:7" ht="15.75">
      <c r="A23" s="49" t="s">
        <v>118</v>
      </c>
      <c r="B23" s="49" t="s">
        <v>104</v>
      </c>
      <c r="C23" s="18" t="s">
        <v>140</v>
      </c>
      <c r="D23" s="20">
        <v>320</v>
      </c>
      <c r="E23" s="20">
        <v>320</v>
      </c>
      <c r="F23" s="20">
        <v>320</v>
      </c>
      <c r="G23" s="20"/>
    </row>
    <row r="24" spans="1:7" ht="17.25" customHeight="1">
      <c r="A24" s="49" t="s">
        <v>118</v>
      </c>
      <c r="B24" s="49" t="s">
        <v>122</v>
      </c>
      <c r="C24" s="18" t="s">
        <v>123</v>
      </c>
      <c r="D24" s="20">
        <v>50</v>
      </c>
      <c r="E24" s="20">
        <v>50</v>
      </c>
      <c r="F24" s="20">
        <v>50</v>
      </c>
      <c r="G24" s="24" t="s">
        <v>124</v>
      </c>
    </row>
    <row r="25" spans="1:7" ht="15.75">
      <c r="A25" s="49"/>
      <c r="B25" s="50" t="s">
        <v>127</v>
      </c>
      <c r="C25" s="12" t="s">
        <v>128</v>
      </c>
      <c r="D25" s="20"/>
      <c r="E25" s="20"/>
      <c r="F25" s="20"/>
      <c r="G25" s="20"/>
    </row>
    <row r="26" spans="1:7" ht="15.75">
      <c r="A26" s="49" t="s">
        <v>129</v>
      </c>
      <c r="B26" s="54" t="s">
        <v>122</v>
      </c>
      <c r="C26" s="18" t="s">
        <v>329</v>
      </c>
      <c r="D26" s="20">
        <v>80</v>
      </c>
      <c r="E26" s="20">
        <v>80</v>
      </c>
      <c r="F26" s="20">
        <v>80</v>
      </c>
      <c r="G26" s="20"/>
    </row>
    <row r="27" spans="1:7" ht="45.75" customHeight="1">
      <c r="A27" s="49" t="s">
        <v>129</v>
      </c>
      <c r="B27" s="54" t="s">
        <v>122</v>
      </c>
      <c r="C27" s="18" t="s">
        <v>130</v>
      </c>
      <c r="D27" s="20">
        <v>10</v>
      </c>
      <c r="E27" s="20">
        <v>10</v>
      </c>
      <c r="F27" s="20">
        <v>10</v>
      </c>
      <c r="G27" s="24" t="s">
        <v>135</v>
      </c>
    </row>
    <row r="28" spans="1:7" ht="15.75">
      <c r="A28" s="49" t="s">
        <v>129</v>
      </c>
      <c r="B28" s="54" t="s">
        <v>122</v>
      </c>
      <c r="C28" s="18" t="s">
        <v>131</v>
      </c>
      <c r="D28" s="20">
        <v>350</v>
      </c>
      <c r="E28" s="20">
        <v>350</v>
      </c>
      <c r="F28" s="20">
        <v>350</v>
      </c>
      <c r="G28" s="20" t="s">
        <v>132</v>
      </c>
    </row>
    <row r="29" spans="1:7" ht="15.75">
      <c r="A29" s="49"/>
      <c r="B29" s="50" t="s">
        <v>133</v>
      </c>
      <c r="C29" s="12" t="s">
        <v>134</v>
      </c>
      <c r="D29" s="20"/>
      <c r="E29" s="20"/>
      <c r="F29" s="20"/>
      <c r="G29" s="24" t="s">
        <v>322</v>
      </c>
    </row>
    <row r="30" spans="1:7" ht="15.75">
      <c r="A30" s="49" t="s">
        <v>133</v>
      </c>
      <c r="B30" s="49" t="s">
        <v>106</v>
      </c>
      <c r="C30" s="18" t="s">
        <v>6</v>
      </c>
      <c r="D30" s="20">
        <v>630</v>
      </c>
      <c r="E30" s="20">
        <v>630</v>
      </c>
      <c r="F30" s="20">
        <v>630</v>
      </c>
      <c r="G30" s="20"/>
    </row>
    <row r="31" spans="1:7" ht="15.75">
      <c r="A31" s="49" t="s">
        <v>133</v>
      </c>
      <c r="B31" s="49" t="s">
        <v>106</v>
      </c>
      <c r="C31" s="18" t="s">
        <v>7</v>
      </c>
      <c r="D31" s="20">
        <v>500</v>
      </c>
      <c r="E31" s="20">
        <v>500</v>
      </c>
      <c r="F31" s="20">
        <v>500</v>
      </c>
      <c r="G31" s="20"/>
    </row>
    <row r="32" spans="1:7" ht="15.75">
      <c r="A32" s="49" t="s">
        <v>133</v>
      </c>
      <c r="B32" s="49" t="s">
        <v>106</v>
      </c>
      <c r="C32" s="18" t="s">
        <v>158</v>
      </c>
      <c r="D32" s="20">
        <v>170</v>
      </c>
      <c r="E32" s="20">
        <v>170</v>
      </c>
      <c r="F32" s="20">
        <v>170</v>
      </c>
      <c r="G32" s="20"/>
    </row>
    <row r="33" spans="1:7" ht="15.75">
      <c r="A33" s="49" t="s">
        <v>133</v>
      </c>
      <c r="B33" s="49" t="s">
        <v>106</v>
      </c>
      <c r="C33" s="18" t="s">
        <v>157</v>
      </c>
      <c r="D33" s="20">
        <v>100</v>
      </c>
      <c r="E33" s="20">
        <v>100</v>
      </c>
      <c r="F33" s="20">
        <v>100</v>
      </c>
      <c r="G33" s="20"/>
    </row>
    <row r="34" spans="1:7" ht="15.75">
      <c r="A34" s="49" t="s">
        <v>133</v>
      </c>
      <c r="B34" s="49" t="s">
        <v>106</v>
      </c>
      <c r="C34" s="18" t="s">
        <v>136</v>
      </c>
      <c r="D34" s="20">
        <v>30</v>
      </c>
      <c r="E34" s="20">
        <v>30</v>
      </c>
      <c r="F34" s="20">
        <v>30</v>
      </c>
      <c r="G34" s="20"/>
    </row>
    <row r="35" spans="1:7" ht="15.75">
      <c r="A35" s="49" t="s">
        <v>133</v>
      </c>
      <c r="B35" s="49" t="s">
        <v>106</v>
      </c>
      <c r="C35" s="18" t="s">
        <v>137</v>
      </c>
      <c r="D35" s="20">
        <v>100</v>
      </c>
      <c r="E35" s="20">
        <v>100</v>
      </c>
      <c r="F35" s="20">
        <v>100</v>
      </c>
      <c r="G35" s="20"/>
    </row>
    <row r="36" spans="1:7" ht="15.75">
      <c r="A36" s="49" t="s">
        <v>133</v>
      </c>
      <c r="B36" s="49" t="s">
        <v>106</v>
      </c>
      <c r="C36" s="18" t="s">
        <v>8</v>
      </c>
      <c r="D36" s="20">
        <v>900</v>
      </c>
      <c r="E36" s="20">
        <v>900</v>
      </c>
      <c r="F36" s="20">
        <v>900</v>
      </c>
      <c r="G36" s="20"/>
    </row>
    <row r="37" spans="1:7" ht="15.75">
      <c r="A37" s="49" t="s">
        <v>133</v>
      </c>
      <c r="B37" s="49" t="s">
        <v>106</v>
      </c>
      <c r="C37" s="18" t="s">
        <v>138</v>
      </c>
      <c r="D37" s="19">
        <v>1000</v>
      </c>
      <c r="E37" s="19">
        <v>1000</v>
      </c>
      <c r="F37" s="19">
        <v>1000</v>
      </c>
      <c r="G37" s="20"/>
    </row>
    <row r="38" spans="1:7" s="61" customFormat="1" ht="15.75">
      <c r="A38" s="51" t="s">
        <v>133</v>
      </c>
      <c r="B38" s="51" t="s">
        <v>108</v>
      </c>
      <c r="C38" s="41" t="s">
        <v>9</v>
      </c>
      <c r="D38" s="88">
        <v>590</v>
      </c>
      <c r="E38" s="88">
        <v>590</v>
      </c>
      <c r="F38" s="88">
        <v>590</v>
      </c>
      <c r="G38" s="88"/>
    </row>
    <row r="39" spans="1:7" ht="15.75">
      <c r="A39" s="49" t="s">
        <v>133</v>
      </c>
      <c r="B39" s="49" t="s">
        <v>104</v>
      </c>
      <c r="C39" s="18" t="s">
        <v>10</v>
      </c>
      <c r="D39" s="88">
        <v>5000</v>
      </c>
      <c r="E39" s="20">
        <v>5000</v>
      </c>
      <c r="F39" s="20">
        <v>5000</v>
      </c>
      <c r="G39" s="21"/>
    </row>
    <row r="40" spans="1:7" ht="15.75">
      <c r="A40" s="49"/>
      <c r="B40" s="50" t="s">
        <v>141</v>
      </c>
      <c r="C40" s="12" t="s">
        <v>142</v>
      </c>
      <c r="D40" s="20"/>
      <c r="E40" s="20"/>
      <c r="F40" s="20"/>
      <c r="G40" s="21"/>
    </row>
    <row r="41" spans="1:7" ht="15.75">
      <c r="A41" s="49" t="s">
        <v>145</v>
      </c>
      <c r="B41" s="49"/>
      <c r="C41" s="18" t="s">
        <v>143</v>
      </c>
      <c r="D41" s="20">
        <v>5</v>
      </c>
      <c r="E41" s="20">
        <v>5</v>
      </c>
      <c r="F41" s="20">
        <v>5</v>
      </c>
      <c r="G41" s="20"/>
    </row>
    <row r="42" spans="1:7" ht="15.75">
      <c r="A42" s="49"/>
      <c r="B42" s="50" t="s">
        <v>236</v>
      </c>
      <c r="C42" s="12" t="s">
        <v>237</v>
      </c>
      <c r="D42" s="20"/>
      <c r="E42" s="20"/>
      <c r="F42" s="20"/>
      <c r="G42" s="20"/>
    </row>
    <row r="43" spans="1:7" ht="15.75">
      <c r="A43" s="49" t="s">
        <v>238</v>
      </c>
      <c r="B43" s="49" t="s">
        <v>112</v>
      </c>
      <c r="C43" s="18" t="s">
        <v>239</v>
      </c>
      <c r="D43" s="20">
        <v>600</v>
      </c>
      <c r="E43" s="20">
        <v>600</v>
      </c>
      <c r="F43" s="20">
        <v>600</v>
      </c>
      <c r="G43" s="20"/>
    </row>
    <row r="44" spans="1:7" ht="15.75">
      <c r="A44" s="49" t="s">
        <v>238</v>
      </c>
      <c r="B44" s="49" t="s">
        <v>112</v>
      </c>
      <c r="C44" s="18" t="s">
        <v>240</v>
      </c>
      <c r="D44" s="20">
        <v>300</v>
      </c>
      <c r="E44" s="20">
        <v>300</v>
      </c>
      <c r="F44" s="20">
        <v>300</v>
      </c>
      <c r="G44" s="20"/>
    </row>
    <row r="45" spans="1:7" ht="15.75">
      <c r="A45" s="49" t="s">
        <v>238</v>
      </c>
      <c r="B45" s="49" t="s">
        <v>112</v>
      </c>
      <c r="C45" s="18" t="s">
        <v>241</v>
      </c>
      <c r="D45" s="20">
        <v>130</v>
      </c>
      <c r="E45" s="20">
        <v>130</v>
      </c>
      <c r="F45" s="20">
        <v>130</v>
      </c>
      <c r="G45" s="20"/>
    </row>
    <row r="46" spans="1:7" ht="15.75">
      <c r="A46" s="49"/>
      <c r="B46" s="49"/>
      <c r="C46" s="12" t="s">
        <v>11</v>
      </c>
      <c r="D46" s="13">
        <f>SUM(D4:D45)</f>
        <v>127737</v>
      </c>
      <c r="E46" s="13">
        <f>SUM(E4:E45)</f>
        <v>127737</v>
      </c>
      <c r="F46" s="13">
        <f>SUM(F4:F45)</f>
        <v>127737</v>
      </c>
      <c r="G46" s="20"/>
    </row>
    <row r="49" spans="1:7" ht="20.25">
      <c r="A49" s="183" t="s">
        <v>152</v>
      </c>
      <c r="B49" s="184"/>
      <c r="C49" s="184"/>
      <c r="D49" s="184"/>
      <c r="E49" s="184"/>
      <c r="F49" s="184"/>
      <c r="G49" s="185"/>
    </row>
    <row r="50" spans="1:7" ht="31.5">
      <c r="A50" s="197"/>
      <c r="B50" s="198"/>
      <c r="C50" s="199"/>
      <c r="D50" s="46" t="s">
        <v>148</v>
      </c>
      <c r="E50" s="46" t="s">
        <v>149</v>
      </c>
      <c r="F50" s="46" t="s">
        <v>150</v>
      </c>
      <c r="G50" s="47" t="s">
        <v>69</v>
      </c>
    </row>
    <row r="51" spans="1:7" ht="31.5">
      <c r="A51" s="12" t="s">
        <v>101</v>
      </c>
      <c r="B51" s="12">
        <v>400</v>
      </c>
      <c r="C51" s="16" t="s">
        <v>153</v>
      </c>
      <c r="D51" s="48"/>
      <c r="E51" s="48"/>
      <c r="F51" s="48"/>
      <c r="G51" s="200" t="s">
        <v>330</v>
      </c>
    </row>
    <row r="52" spans="1:7" ht="15.75">
      <c r="A52" s="18"/>
      <c r="B52" s="12">
        <v>454</v>
      </c>
      <c r="C52" s="27" t="s">
        <v>154</v>
      </c>
      <c r="D52" s="16">
        <v>3000</v>
      </c>
      <c r="E52" s="16">
        <v>3000</v>
      </c>
      <c r="F52" s="16">
        <v>3000</v>
      </c>
      <c r="G52" s="201"/>
    </row>
    <row r="53" spans="1:7" ht="15.75">
      <c r="A53" s="49" t="s">
        <v>155</v>
      </c>
      <c r="B53" s="49" t="s">
        <v>106</v>
      </c>
      <c r="C53" s="18" t="s">
        <v>156</v>
      </c>
      <c r="D53" s="19">
        <f>SUM(D52)</f>
        <v>3000</v>
      </c>
      <c r="E53" s="19">
        <f>SUM(E52)</f>
        <v>3000</v>
      </c>
      <c r="F53" s="19">
        <f>SUM(F52)</f>
        <v>3000</v>
      </c>
      <c r="G53" s="202"/>
    </row>
  </sheetData>
  <sheetProtection/>
  <mergeCells count="6">
    <mergeCell ref="A1:G1"/>
    <mergeCell ref="A2:G2"/>
    <mergeCell ref="A3:C3"/>
    <mergeCell ref="A49:G49"/>
    <mergeCell ref="A50:C50"/>
    <mergeCell ref="G51:G53"/>
  </mergeCells>
  <printOptions/>
  <pageMargins left="0.7" right="0.7" top="0.75" bottom="0.75" header="0.3" footer="0.3"/>
  <pageSetup horizontalDpi="600" verticalDpi="600" orientation="landscape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6.7109375" style="0" customWidth="1"/>
    <col min="2" max="2" width="11.57421875" style="0" customWidth="1"/>
    <col min="3" max="3" width="10.7109375" style="0" customWidth="1"/>
    <col min="4" max="4" width="11.00390625" style="0" customWidth="1"/>
    <col min="5" max="5" width="11.28125" style="0" customWidth="1"/>
    <col min="6" max="6" width="11.00390625" style="0" customWidth="1"/>
    <col min="7" max="8" width="12.00390625" style="0" customWidth="1"/>
    <col min="9" max="9" width="12.57421875" style="0" customWidth="1"/>
  </cols>
  <sheetData>
    <row r="1" spans="1:10" ht="64.5" customHeight="1">
      <c r="A1" s="101" t="s">
        <v>71</v>
      </c>
      <c r="B1" s="125" t="s">
        <v>331</v>
      </c>
      <c r="C1" s="125" t="s">
        <v>336</v>
      </c>
      <c r="D1" s="125" t="s">
        <v>335</v>
      </c>
      <c r="E1" s="125" t="s">
        <v>332</v>
      </c>
      <c r="F1" s="125" t="s">
        <v>93</v>
      </c>
      <c r="G1" s="125" t="s">
        <v>311</v>
      </c>
      <c r="H1" s="126" t="s">
        <v>333</v>
      </c>
      <c r="I1" s="125" t="s">
        <v>334</v>
      </c>
      <c r="J1" s="6"/>
    </row>
    <row r="2" spans="1:10" ht="15.75">
      <c r="A2" s="117" t="s">
        <v>306</v>
      </c>
      <c r="B2" s="117">
        <v>115586</v>
      </c>
      <c r="C2" s="117">
        <v>115586</v>
      </c>
      <c r="D2" s="118">
        <v>122737</v>
      </c>
      <c r="E2" s="118">
        <v>127539</v>
      </c>
      <c r="F2" s="117">
        <v>127241.72</v>
      </c>
      <c r="G2" s="119">
        <f>SUM('Príjmy bežné a FO'!D46)</f>
        <v>127737</v>
      </c>
      <c r="H2" s="120">
        <v>127737</v>
      </c>
      <c r="I2" s="119">
        <v>127737</v>
      </c>
      <c r="J2" s="3"/>
    </row>
    <row r="3" spans="1:10" ht="15.75">
      <c r="A3" s="117" t="s">
        <v>321</v>
      </c>
      <c r="B3" s="118">
        <v>0</v>
      </c>
      <c r="C3" s="118">
        <v>0</v>
      </c>
      <c r="D3" s="118">
        <v>0</v>
      </c>
      <c r="E3" s="118">
        <v>40</v>
      </c>
      <c r="F3" s="118">
        <v>40</v>
      </c>
      <c r="G3" s="118">
        <v>0</v>
      </c>
      <c r="H3" s="127">
        <v>0</v>
      </c>
      <c r="I3" s="118">
        <v>0</v>
      </c>
      <c r="J3" s="3"/>
    </row>
    <row r="4" spans="1:10" ht="15.75">
      <c r="A4" s="117" t="s">
        <v>315</v>
      </c>
      <c r="B4" s="117">
        <v>0</v>
      </c>
      <c r="C4" s="117">
        <v>0</v>
      </c>
      <c r="D4" s="118">
        <v>0</v>
      </c>
      <c r="E4" s="118">
        <v>0</v>
      </c>
      <c r="F4" s="117">
        <v>392.52</v>
      </c>
      <c r="G4" s="119">
        <f>SUM('Príjmy bežné a FO'!D53)</f>
        <v>3000</v>
      </c>
      <c r="H4" s="120">
        <v>3000</v>
      </c>
      <c r="I4" s="119">
        <v>3000</v>
      </c>
      <c r="J4" s="3"/>
    </row>
    <row r="5" spans="1:10" ht="15.75">
      <c r="A5" s="97" t="s">
        <v>307</v>
      </c>
      <c r="B5" s="97">
        <f aca="true" t="shared" si="0" ref="B5:G5">SUM(B6:B13)</f>
        <v>115586</v>
      </c>
      <c r="C5" s="97">
        <f t="shared" si="0"/>
        <v>115586</v>
      </c>
      <c r="D5" s="98">
        <f t="shared" si="0"/>
        <v>109402</v>
      </c>
      <c r="E5" s="98">
        <f t="shared" si="0"/>
        <v>117204</v>
      </c>
      <c r="F5" s="97">
        <f t="shared" si="0"/>
        <v>116653.16</v>
      </c>
      <c r="G5" s="99">
        <f t="shared" si="0"/>
        <v>117321</v>
      </c>
      <c r="H5" s="100">
        <v>117321</v>
      </c>
      <c r="I5" s="99">
        <v>117321</v>
      </c>
      <c r="J5" s="3"/>
    </row>
    <row r="6" spans="1:10" ht="15">
      <c r="A6" s="7" t="s">
        <v>355</v>
      </c>
      <c r="B6" s="7">
        <v>45946</v>
      </c>
      <c r="C6" s="7">
        <v>45726</v>
      </c>
      <c r="D6" s="1">
        <v>47136</v>
      </c>
      <c r="E6" s="1">
        <v>49330</v>
      </c>
      <c r="F6" s="1">
        <v>48719.68</v>
      </c>
      <c r="G6" s="2">
        <f>SUM('Výdavky bežné'!D64)</f>
        <v>52825</v>
      </c>
      <c r="H6" s="5">
        <v>52795</v>
      </c>
      <c r="I6" s="1">
        <v>52795</v>
      </c>
      <c r="J6" s="3"/>
    </row>
    <row r="7" spans="1:10" ht="15">
      <c r="A7" s="7" t="s">
        <v>356</v>
      </c>
      <c r="B7" s="7">
        <v>2300</v>
      </c>
      <c r="C7" s="7">
        <v>2300</v>
      </c>
      <c r="D7" s="1">
        <v>1030</v>
      </c>
      <c r="E7" s="1">
        <v>546</v>
      </c>
      <c r="F7" s="1">
        <v>429.38</v>
      </c>
      <c r="G7" s="2">
        <f>SUM('Výdavky bežné'!D80)</f>
        <v>830</v>
      </c>
      <c r="H7" s="5">
        <v>700</v>
      </c>
      <c r="I7" s="1">
        <v>700</v>
      </c>
      <c r="J7" s="3"/>
    </row>
    <row r="8" spans="1:10" ht="30">
      <c r="A8" s="132" t="s">
        <v>363</v>
      </c>
      <c r="B8" s="7">
        <v>500</v>
      </c>
      <c r="C8" s="7">
        <v>500</v>
      </c>
      <c r="D8" s="1">
        <v>1050</v>
      </c>
      <c r="E8" s="1">
        <v>5852</v>
      </c>
      <c r="F8" s="1">
        <v>6646.83</v>
      </c>
      <c r="G8" s="2">
        <f>SUM('Výdavky bežné'!D93)</f>
        <v>4100</v>
      </c>
      <c r="H8" s="5">
        <v>4100</v>
      </c>
      <c r="I8" s="1">
        <v>4100</v>
      </c>
      <c r="J8" s="3"/>
    </row>
    <row r="9" spans="1:10" ht="28.5" customHeight="1">
      <c r="A9" s="132" t="s">
        <v>364</v>
      </c>
      <c r="B9" s="7">
        <v>13320</v>
      </c>
      <c r="C9" s="7">
        <v>4490</v>
      </c>
      <c r="D9" s="1">
        <v>1400</v>
      </c>
      <c r="E9" s="1">
        <v>2890</v>
      </c>
      <c r="F9" s="1">
        <v>4219.16</v>
      </c>
      <c r="G9" s="1">
        <f>SUM('Výdavky bežné'!D103)</f>
        <v>3350</v>
      </c>
      <c r="H9" s="5">
        <v>3350</v>
      </c>
      <c r="I9" s="1">
        <v>3350</v>
      </c>
      <c r="J9" s="3"/>
    </row>
    <row r="10" spans="1:10" ht="15">
      <c r="A10" s="132" t="s">
        <v>358</v>
      </c>
      <c r="B10" s="7">
        <v>2800</v>
      </c>
      <c r="C10" s="7">
        <v>4600</v>
      </c>
      <c r="D10" s="1">
        <v>4600</v>
      </c>
      <c r="E10" s="1">
        <v>4600</v>
      </c>
      <c r="F10" s="1">
        <v>2775.9</v>
      </c>
      <c r="G10" s="2">
        <f>SUM('Výdavky bežné'!D112)</f>
        <v>4450</v>
      </c>
      <c r="H10" s="5">
        <v>4450</v>
      </c>
      <c r="I10" s="1">
        <v>4450</v>
      </c>
      <c r="J10" s="3"/>
    </row>
    <row r="11" spans="1:10" ht="15">
      <c r="A11" s="7" t="s">
        <v>357</v>
      </c>
      <c r="B11" s="7">
        <v>7800</v>
      </c>
      <c r="C11" s="7">
        <v>11550</v>
      </c>
      <c r="D11" s="1">
        <v>9145</v>
      </c>
      <c r="E11" s="1">
        <v>8477</v>
      </c>
      <c r="F11" s="1">
        <v>7425.62</v>
      </c>
      <c r="G11" s="2">
        <f>SUM('Výdavky bežné'!D149)</f>
        <v>6460</v>
      </c>
      <c r="H11" s="5">
        <v>6640</v>
      </c>
      <c r="I11" s="1">
        <v>6640</v>
      </c>
      <c r="J11" s="3"/>
    </row>
    <row r="12" spans="1:10" ht="15">
      <c r="A12" s="132" t="s">
        <v>359</v>
      </c>
      <c r="B12" s="7">
        <v>8880</v>
      </c>
      <c r="C12" s="7">
        <v>6880</v>
      </c>
      <c r="D12" s="1">
        <v>4305</v>
      </c>
      <c r="E12" s="1">
        <v>2873</v>
      </c>
      <c r="F12" s="1">
        <v>2217.54</v>
      </c>
      <c r="G12" s="2">
        <f>SUM('Výdavky bežné'!D185)</f>
        <v>3212</v>
      </c>
      <c r="H12" s="5">
        <v>3192</v>
      </c>
      <c r="I12" s="1">
        <v>3192</v>
      </c>
      <c r="J12" s="3"/>
    </row>
    <row r="13" spans="1:10" ht="15">
      <c r="A13" s="7" t="s">
        <v>360</v>
      </c>
      <c r="B13" s="7">
        <v>34040</v>
      </c>
      <c r="C13" s="7">
        <v>39540</v>
      </c>
      <c r="D13" s="1">
        <v>40736</v>
      </c>
      <c r="E13" s="1">
        <v>42636</v>
      </c>
      <c r="F13" s="1">
        <v>44219.05</v>
      </c>
      <c r="G13" s="2">
        <f>SUM('Výdavky bežné'!D223)</f>
        <v>42094</v>
      </c>
      <c r="H13" s="5">
        <v>42094</v>
      </c>
      <c r="I13" s="1">
        <v>42094</v>
      </c>
      <c r="J13" s="3"/>
    </row>
    <row r="14" spans="1:10" ht="15">
      <c r="A14" s="92" t="s">
        <v>308</v>
      </c>
      <c r="B14" s="92">
        <v>0</v>
      </c>
      <c r="C14" s="92">
        <v>0</v>
      </c>
      <c r="D14" s="93">
        <v>3000</v>
      </c>
      <c r="E14" s="93">
        <v>0</v>
      </c>
      <c r="F14" s="93">
        <v>0</v>
      </c>
      <c r="G14" s="94">
        <f>SUM('Výdavky kapitálové'!D11)</f>
        <v>3000</v>
      </c>
      <c r="H14" s="95">
        <v>3000</v>
      </c>
      <c r="I14" s="96">
        <v>3000</v>
      </c>
      <c r="J14" s="3"/>
    </row>
    <row r="15" spans="1:10" ht="15">
      <c r="A15" s="92" t="s">
        <v>309</v>
      </c>
      <c r="B15" s="92">
        <v>0</v>
      </c>
      <c r="C15" s="92">
        <v>0</v>
      </c>
      <c r="D15" s="93">
        <v>10335</v>
      </c>
      <c r="E15" s="93">
        <v>10335</v>
      </c>
      <c r="F15" s="93">
        <v>9480.05</v>
      </c>
      <c r="G15" s="94">
        <f>SUM('Finančné operácie'!D8)</f>
        <v>10416</v>
      </c>
      <c r="H15" s="95">
        <v>10416</v>
      </c>
      <c r="I15" s="96">
        <v>10416</v>
      </c>
      <c r="J15" s="3"/>
    </row>
    <row r="16" spans="1:10" ht="15">
      <c r="A16" s="103" t="s">
        <v>72</v>
      </c>
      <c r="B16" s="128">
        <f>B2+B3-B5-B14</f>
        <v>0</v>
      </c>
      <c r="C16" s="128">
        <f>C2+C3-C5-C14</f>
        <v>0</v>
      </c>
      <c r="D16" s="104">
        <f>D2-D5-D14</f>
        <v>10335</v>
      </c>
      <c r="E16" s="104">
        <f>E2+E3-E14-E5</f>
        <v>10375</v>
      </c>
      <c r="F16" s="104">
        <f>F2+F3-F5</f>
        <v>10628.559999999998</v>
      </c>
      <c r="G16" s="104">
        <f>G2-G5-G14</f>
        <v>7416</v>
      </c>
      <c r="H16" s="129">
        <f>H2-H5-H14</f>
        <v>7416</v>
      </c>
      <c r="I16" s="130">
        <f>I2-I5-I14</f>
        <v>7416</v>
      </c>
      <c r="J16" s="3"/>
    </row>
    <row r="17" spans="1:10" ht="15.75">
      <c r="A17" s="102" t="s">
        <v>310</v>
      </c>
      <c r="B17" s="131">
        <f>B2+B3+B4-B5-B14-B15</f>
        <v>0</v>
      </c>
      <c r="C17" s="131">
        <f>C2+C3+C4-C5-C14-C15</f>
        <v>0</v>
      </c>
      <c r="D17" s="104">
        <f>D2-D5-D14-D15</f>
        <v>0</v>
      </c>
      <c r="E17" s="104">
        <f>E2+E3+E4-E5-E14-E15</f>
        <v>40</v>
      </c>
      <c r="F17" s="104">
        <f>F2+F3+F4+-F5-F15</f>
        <v>1541.0300000000025</v>
      </c>
      <c r="G17" s="104">
        <f>G2+G4-G5-G14-G15</f>
        <v>0</v>
      </c>
      <c r="H17" s="129">
        <f>H2+H4-H5-H14-H15</f>
        <v>0</v>
      </c>
      <c r="I17" s="104">
        <f>I2+I4-I5-I14-I15</f>
        <v>0</v>
      </c>
      <c r="J17" s="3"/>
    </row>
    <row r="20" spans="1:4" ht="15">
      <c r="A20" s="204"/>
      <c r="B20" s="204"/>
      <c r="C20" s="205" t="s">
        <v>72</v>
      </c>
      <c r="D20" s="205"/>
    </row>
    <row r="21" spans="1:5" ht="15">
      <c r="A21" s="206" t="s">
        <v>367</v>
      </c>
      <c r="B21" s="1">
        <v>127737</v>
      </c>
      <c r="C21" s="203">
        <f>B21-B22</f>
        <v>10416</v>
      </c>
      <c r="D21" s="203"/>
      <c r="E21" s="3"/>
    </row>
    <row r="22" spans="1:5" ht="15">
      <c r="A22" s="206" t="s">
        <v>151</v>
      </c>
      <c r="B22" s="1">
        <v>117321</v>
      </c>
      <c r="C22" s="203"/>
      <c r="D22" s="203"/>
      <c r="E22" s="3"/>
    </row>
    <row r="23" spans="1:5" ht="15">
      <c r="A23" s="207" t="s">
        <v>368</v>
      </c>
      <c r="B23" s="1">
        <v>0</v>
      </c>
      <c r="C23" s="203">
        <f>B23-B24</f>
        <v>-3000</v>
      </c>
      <c r="D23" s="203"/>
      <c r="E23" s="3"/>
    </row>
    <row r="24" spans="1:5" ht="15">
      <c r="A24" s="207" t="s">
        <v>70</v>
      </c>
      <c r="B24" s="1">
        <v>3000</v>
      </c>
      <c r="C24" s="203"/>
      <c r="D24" s="203"/>
      <c r="E24" s="3"/>
    </row>
    <row r="25" spans="1:5" ht="15">
      <c r="A25" s="1" t="s">
        <v>369</v>
      </c>
      <c r="B25" s="1">
        <v>3000</v>
      </c>
      <c r="C25" s="203">
        <f>B25-B26</f>
        <v>-7416</v>
      </c>
      <c r="D25" s="203"/>
      <c r="E25" s="3"/>
    </row>
    <row r="26" spans="1:5" ht="15">
      <c r="A26" s="1" t="s">
        <v>370</v>
      </c>
      <c r="B26" s="1">
        <v>10416</v>
      </c>
      <c r="C26" s="203"/>
      <c r="D26" s="203"/>
      <c r="E26" s="3"/>
    </row>
  </sheetData>
  <sheetProtection/>
  <mergeCells count="4">
    <mergeCell ref="C20:D20"/>
    <mergeCell ref="C21:D22"/>
    <mergeCell ref="C23:D24"/>
    <mergeCell ref="C25:D26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2014-01-09T15:03:27Z</cp:lastPrinted>
  <dcterms:created xsi:type="dcterms:W3CDTF">2009-11-25T09:47:25Z</dcterms:created>
  <dcterms:modified xsi:type="dcterms:W3CDTF">2014-01-09T15:10:05Z</dcterms:modified>
  <cp:category/>
  <cp:version/>
  <cp:contentType/>
  <cp:contentStatus/>
</cp:coreProperties>
</file>